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26-005\Desktop\"/>
    </mc:Choice>
  </mc:AlternateContent>
  <xr:revisionPtr revIDLastSave="0" documentId="13_ncr:1_{6BF4E629-5F3A-4438-AD1F-8049355B8259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部数表（表）" sheetId="1" r:id="rId1"/>
    <sheet name="部数表（詳細）" sheetId="2" r:id="rId2"/>
    <sheet name="折込チラシ　申込書" sheetId="7" r:id="rId3"/>
    <sheet name="折込チラシ全域　申込書" sheetId="8" r:id="rId4"/>
  </sheets>
  <definedNames>
    <definedName name="_xlnm._FilterDatabase" localSheetId="2" hidden="1">'折込チラシ　申込書'!$D$9:$O$9</definedName>
    <definedName name="_xlnm.Print_Area" localSheetId="2">'折込チラシ　申込書'!$D$1:$P$578</definedName>
    <definedName name="_xlnm.Print_Area" localSheetId="3">'折込チラシ全域　申込書'!$A$1:$H$70</definedName>
    <definedName name="_xlnm.Print_Area" localSheetId="1">'部数表（詳細）'!$A$1:$G$364</definedName>
    <definedName name="_xlnm.Print_Area" localSheetId="0">'部数表（表）'!$A$1:$H$42</definedName>
    <definedName name="_xlnm.Print_Titles" localSheetId="2">'折込チラシ　申込書'!$1:$9</definedName>
    <definedName name="_xlnm.Print_Titles" localSheetId="1">'部数表（詳細）'!$1:$2</definedName>
    <definedName name="Z_6A36B4E2_7CEE_4BDC_B8FF_14C193DDEAD1_.wvu.PrintArea" localSheetId="1" hidden="1">'部数表（詳細）'!$A$1:$G$397</definedName>
    <definedName name="Z_6A36B4E2_7CEE_4BDC_B8FF_14C193DDEAD1_.wvu.PrintArea" localSheetId="0" hidden="1">'部数表（表）'!$A$1:$G$42</definedName>
  </definedNames>
  <calcPr calcId="191029"/>
  <customWorkbookViews>
    <customWorkbookView name="1" guid="{6A36B4E2-7CEE-4BDC-B8FF-14C193DDEAD1}" maximized="1" windowWidth="1676" windowHeight="820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2" l="1"/>
  <c r="C72" i="2"/>
  <c r="L59" i="7"/>
  <c r="K59" i="7"/>
  <c r="C70" i="2"/>
  <c r="L22" i="7" l="1"/>
  <c r="L40" i="7"/>
  <c r="L50" i="7"/>
  <c r="L85" i="7"/>
  <c r="L102" i="7"/>
  <c r="L103" i="7"/>
  <c r="L118" i="7"/>
  <c r="L128" i="7"/>
  <c r="L138" i="7"/>
  <c r="L150" i="7"/>
  <c r="L151" i="7"/>
  <c r="L156" i="7"/>
  <c r="L163" i="7"/>
  <c r="L174" i="7"/>
  <c r="L180" i="7" a="1"/>
  <c r="L189" i="7"/>
  <c r="L209" i="7"/>
  <c r="L225" i="7"/>
  <c r="L241" i="7"/>
  <c r="L248" i="7"/>
  <c r="L249" i="7"/>
  <c r="L259" i="7"/>
  <c r="L271" i="7"/>
  <c r="L279" i="7"/>
  <c r="L283" i="7"/>
  <c r="L296" i="7"/>
  <c r="L297" i="7"/>
  <c r="L315" i="7"/>
  <c r="L323" i="7"/>
  <c r="L333" i="7"/>
  <c r="L341" i="7"/>
  <c r="L342" i="7"/>
  <c r="L359" i="7"/>
  <c r="L366" i="7"/>
  <c r="L377" i="7"/>
  <c r="L384" i="7"/>
  <c r="L398" i="7"/>
  <c r="L416" i="7"/>
  <c r="L422" i="7"/>
  <c r="L429" i="7"/>
  <c r="L450" i="7"/>
  <c r="L471" i="7"/>
  <c r="L489" i="7"/>
  <c r="L496" i="7"/>
  <c r="L516" i="7"/>
  <c r="L517" i="7"/>
  <c r="L525" i="7"/>
  <c r="L527" i="7"/>
  <c r="L528" i="7"/>
  <c r="L532" i="7"/>
  <c r="L540" i="7"/>
  <c r="L543" i="7"/>
  <c r="L555" i="7"/>
  <c r="L557" i="7"/>
  <c r="L559" i="7"/>
  <c r="L565" i="7"/>
  <c r="L567" i="7"/>
  <c r="L569" i="7"/>
  <c r="L572" i="7"/>
  <c r="L574" i="7"/>
  <c r="L576" i="7"/>
  <c r="L577" i="7"/>
  <c r="C4" i="8" l="1"/>
  <c r="G155" i="2"/>
  <c r="G156" i="2"/>
  <c r="G157" i="2"/>
  <c r="G158" i="2"/>
  <c r="G159" i="2"/>
  <c r="K271" i="7"/>
  <c r="C85" i="2"/>
  <c r="C7" i="2"/>
  <c r="C8" i="2" l="1"/>
  <c r="C9" i="2"/>
  <c r="C10" i="2"/>
  <c r="C11" i="2"/>
  <c r="C12" i="2"/>
  <c r="C13" i="2"/>
  <c r="C14" i="2"/>
  <c r="C295" i="2"/>
  <c r="C281" i="2"/>
  <c r="C278" i="2"/>
  <c r="K450" i="7"/>
  <c r="N429" i="7"/>
  <c r="M429" i="7"/>
  <c r="K429" i="7"/>
  <c r="F1" i="2"/>
  <c r="F7" i="8"/>
  <c r="C335" i="2"/>
  <c r="C301" i="2"/>
  <c r="G300" i="2"/>
  <c r="C119" i="2"/>
  <c r="K577" i="7"/>
  <c r="K576" i="7"/>
  <c r="K574" i="7"/>
  <c r="K572" i="7"/>
  <c r="K569" i="7"/>
  <c r="K567" i="7"/>
  <c r="K565" i="7"/>
  <c r="K559" i="7"/>
  <c r="K557" i="7"/>
  <c r="K555" i="7"/>
  <c r="K543" i="7"/>
  <c r="K540" i="7"/>
  <c r="K532" i="7"/>
  <c r="K528" i="7"/>
  <c r="K527" i="7"/>
  <c r="K525" i="7"/>
  <c r="K517" i="7"/>
  <c r="K516" i="7"/>
  <c r="K496" i="7"/>
  <c r="K489" i="7"/>
  <c r="K471" i="7"/>
  <c r="K422" i="7"/>
  <c r="K416" i="7"/>
  <c r="K398" i="7"/>
  <c r="K384" i="7"/>
  <c r="K377" i="7"/>
  <c r="K366" i="7"/>
  <c r="K359" i="7"/>
  <c r="K342" i="7"/>
  <c r="K341" i="7"/>
  <c r="K333" i="7"/>
  <c r="K323" i="7"/>
  <c r="K315" i="7"/>
  <c r="K297" i="7"/>
  <c r="K296" i="7"/>
  <c r="K283" i="7"/>
  <c r="K279" i="7"/>
  <c r="K259" i="7"/>
  <c r="K249" i="7"/>
  <c r="K248" i="7"/>
  <c r="K241" i="7"/>
  <c r="K225" i="7"/>
  <c r="K209" i="7"/>
  <c r="K189" i="7"/>
  <c r="K180" i="7"/>
  <c r="K174" i="7"/>
  <c r="K163" i="7"/>
  <c r="K156" i="7"/>
  <c r="K151" i="7"/>
  <c r="K150" i="7"/>
  <c r="K138" i="7"/>
  <c r="K128" i="7"/>
  <c r="K118" i="7"/>
  <c r="K103" i="7"/>
  <c r="K102" i="7"/>
  <c r="K85" i="7"/>
  <c r="K10" i="7"/>
  <c r="K50" i="7"/>
  <c r="K40" i="7"/>
  <c r="K22" i="7"/>
  <c r="K11" i="7"/>
  <c r="C358" i="2"/>
  <c r="C353" i="2"/>
  <c r="G329" i="2"/>
  <c r="C330" i="2"/>
  <c r="C329" i="2" s="1"/>
  <c r="G142" i="2"/>
  <c r="A1" i="1"/>
  <c r="D46" i="8" l="1"/>
  <c r="E7" i="8"/>
  <c r="E6" i="8"/>
  <c r="E5" i="8" s="1"/>
  <c r="D16" i="8"/>
  <c r="D20" i="8"/>
  <c r="D40" i="8"/>
  <c r="D41" i="8"/>
  <c r="D42" i="8"/>
  <c r="D45" i="8"/>
  <c r="D48" i="8"/>
  <c r="D49" i="8"/>
  <c r="D50" i="8"/>
  <c r="D62" i="8"/>
  <c r="D61" i="8"/>
  <c r="D60" i="8"/>
  <c r="D59" i="8"/>
  <c r="D58" i="8"/>
  <c r="D57" i="8"/>
  <c r="D56" i="8"/>
  <c r="D55" i="8"/>
  <c r="D53" i="8"/>
  <c r="D51" i="8"/>
  <c r="D10" i="8"/>
  <c r="G359" i="2" l="1"/>
  <c r="G358" i="2" s="1"/>
  <c r="G356" i="2" s="1"/>
  <c r="G354" i="2"/>
  <c r="G352" i="2" s="1"/>
  <c r="G350" i="2"/>
  <c r="G348" i="2" s="1"/>
  <c r="G346" i="2"/>
  <c r="G345" i="2"/>
  <c r="G341" i="2"/>
  <c r="G339" i="2" s="1"/>
  <c r="G337" i="2"/>
  <c r="G335" i="2" s="1"/>
  <c r="G330" i="2"/>
  <c r="G331" i="2"/>
  <c r="G332" i="2"/>
  <c r="G333" i="2"/>
  <c r="G325" i="2"/>
  <c r="G323" i="2" s="1"/>
  <c r="G321" i="2"/>
  <c r="G319" i="2" s="1"/>
  <c r="C363" i="2"/>
  <c r="C354" i="2"/>
  <c r="C355" i="2"/>
  <c r="C356" i="2"/>
  <c r="C357" i="2"/>
  <c r="C359" i="2"/>
  <c r="C360" i="2"/>
  <c r="C361" i="2"/>
  <c r="C362" i="2"/>
  <c r="C348" i="2"/>
  <c r="C347" i="2"/>
  <c r="C340" i="2"/>
  <c r="C341" i="2"/>
  <c r="C342" i="2"/>
  <c r="C343" i="2"/>
  <c r="C344" i="2"/>
  <c r="C345" i="2"/>
  <c r="C339" i="2"/>
  <c r="C336" i="2"/>
  <c r="C337" i="2"/>
  <c r="C323" i="2"/>
  <c r="C324" i="2"/>
  <c r="C325" i="2"/>
  <c r="C326" i="2"/>
  <c r="C327" i="2"/>
  <c r="C328" i="2"/>
  <c r="C322" i="2"/>
  <c r="C299" i="2"/>
  <c r="C300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298" i="2"/>
  <c r="G263" i="2"/>
  <c r="G264" i="2"/>
  <c r="G265" i="2"/>
  <c r="G266" i="2"/>
  <c r="G267" i="2"/>
  <c r="G262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76" i="2"/>
  <c r="C277" i="2"/>
  <c r="C279" i="2"/>
  <c r="C280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76" i="2"/>
  <c r="G253" i="2"/>
  <c r="G254" i="2"/>
  <c r="G255" i="2"/>
  <c r="G256" i="2"/>
  <c r="G257" i="2"/>
  <c r="G252" i="2"/>
  <c r="C267" i="2"/>
  <c r="C268" i="2"/>
  <c r="C269" i="2"/>
  <c r="C270" i="2"/>
  <c r="C266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31" i="2"/>
  <c r="C243" i="2"/>
  <c r="C244" i="2"/>
  <c r="C245" i="2"/>
  <c r="C246" i="2"/>
  <c r="C247" i="2"/>
  <c r="C242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50" i="2"/>
  <c r="C231" i="2"/>
  <c r="C232" i="2"/>
  <c r="C233" i="2"/>
  <c r="C234" i="2"/>
  <c r="C235" i="2"/>
  <c r="C236" i="2"/>
  <c r="C237" i="2"/>
  <c r="C238" i="2"/>
  <c r="C239" i="2"/>
  <c r="C230" i="2"/>
  <c r="G220" i="2"/>
  <c r="G221" i="2"/>
  <c r="G222" i="2"/>
  <c r="G223" i="2"/>
  <c r="G219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198" i="2"/>
  <c r="G186" i="2"/>
  <c r="G187" i="2"/>
  <c r="G188" i="2"/>
  <c r="G189" i="2"/>
  <c r="G190" i="2"/>
  <c r="G185" i="2"/>
  <c r="C218" i="2"/>
  <c r="C219" i="2"/>
  <c r="C220" i="2"/>
  <c r="C221" i="2"/>
  <c r="C222" i="2"/>
  <c r="C223" i="2"/>
  <c r="C224" i="2"/>
  <c r="C217" i="2"/>
  <c r="C210" i="2"/>
  <c r="C211" i="2"/>
  <c r="C212" i="2"/>
  <c r="C209" i="2"/>
  <c r="C208" i="2"/>
  <c r="C202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187" i="2"/>
  <c r="G171" i="2"/>
  <c r="G172" i="2"/>
  <c r="G173" i="2"/>
  <c r="G174" i="2"/>
  <c r="G175" i="2"/>
  <c r="G176" i="2"/>
  <c r="G177" i="2"/>
  <c r="G178" i="2"/>
  <c r="G179" i="2"/>
  <c r="G180" i="2"/>
  <c r="G181" i="2"/>
  <c r="G170" i="2"/>
  <c r="G165" i="2"/>
  <c r="G166" i="2"/>
  <c r="G164" i="2"/>
  <c r="G154" i="2"/>
  <c r="G141" i="2"/>
  <c r="G143" i="2"/>
  <c r="G144" i="2"/>
  <c r="G145" i="2"/>
  <c r="G146" i="2"/>
  <c r="G147" i="2"/>
  <c r="G148" i="2"/>
  <c r="G149" i="2"/>
  <c r="G140" i="2"/>
  <c r="C172" i="2"/>
  <c r="C173" i="2"/>
  <c r="C174" i="2"/>
  <c r="C175" i="2"/>
  <c r="C176" i="2"/>
  <c r="C177" i="2"/>
  <c r="C178" i="2"/>
  <c r="C179" i="2"/>
  <c r="C171" i="2"/>
  <c r="C162" i="2"/>
  <c r="C163" i="2"/>
  <c r="C161" i="2"/>
  <c r="C160" i="2"/>
  <c r="C159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4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21" i="2"/>
  <c r="G112" i="2"/>
  <c r="G98" i="2"/>
  <c r="G102" i="2"/>
  <c r="G96" i="2"/>
  <c r="G108" i="2"/>
  <c r="G109" i="2"/>
  <c r="G110" i="2"/>
  <c r="G104" i="2"/>
  <c r="G105" i="2"/>
  <c r="G106" i="2"/>
  <c r="G107" i="2"/>
  <c r="G111" i="2"/>
  <c r="G103" i="2"/>
  <c r="G97" i="2"/>
  <c r="G99" i="2"/>
  <c r="G100" i="2"/>
  <c r="G101" i="2"/>
  <c r="C132" i="2"/>
  <c r="C133" i="2"/>
  <c r="C134" i="2"/>
  <c r="C135" i="2"/>
  <c r="C136" i="2"/>
  <c r="C137" i="2"/>
  <c r="C131" i="2"/>
  <c r="C124" i="2"/>
  <c r="C125" i="2"/>
  <c r="C126" i="2"/>
  <c r="C127" i="2"/>
  <c r="C123" i="2"/>
  <c r="C112" i="2"/>
  <c r="C113" i="2"/>
  <c r="C114" i="2"/>
  <c r="C115" i="2"/>
  <c r="C116" i="2"/>
  <c r="C117" i="2"/>
  <c r="C118" i="2"/>
  <c r="C111" i="2"/>
  <c r="C102" i="2"/>
  <c r="C103" i="2"/>
  <c r="C104" i="2"/>
  <c r="C105" i="2"/>
  <c r="C106" i="2"/>
  <c r="C107" i="2"/>
  <c r="C97" i="2"/>
  <c r="C98" i="2"/>
  <c r="C99" i="2"/>
  <c r="G78" i="2"/>
  <c r="G79" i="2"/>
  <c r="G80" i="2"/>
  <c r="G81" i="2"/>
  <c r="G82" i="2"/>
  <c r="G83" i="2"/>
  <c r="G84" i="2"/>
  <c r="G85" i="2"/>
  <c r="G86" i="2"/>
  <c r="G87" i="2"/>
  <c r="G77" i="2"/>
  <c r="G68" i="2"/>
  <c r="G69" i="2"/>
  <c r="G70" i="2"/>
  <c r="G71" i="2"/>
  <c r="G72" i="2"/>
  <c r="G73" i="2"/>
  <c r="G74" i="2"/>
  <c r="G67" i="2"/>
  <c r="C83" i="2"/>
  <c r="C84" i="2"/>
  <c r="C86" i="2"/>
  <c r="C87" i="2"/>
  <c r="C88" i="2"/>
  <c r="C89" i="2"/>
  <c r="C90" i="2"/>
  <c r="C82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51" i="2"/>
  <c r="G36" i="2"/>
  <c r="G37" i="2"/>
  <c r="G38" i="2"/>
  <c r="G39" i="2"/>
  <c r="G40" i="2"/>
  <c r="G41" i="2"/>
  <c r="G42" i="2"/>
  <c r="G35" i="2"/>
  <c r="G30" i="2"/>
  <c r="G31" i="2"/>
  <c r="G32" i="2"/>
  <c r="G33" i="2"/>
  <c r="G34" i="2"/>
  <c r="G29" i="2"/>
  <c r="C63" i="2"/>
  <c r="C64" i="2"/>
  <c r="C65" i="2"/>
  <c r="C66" i="2"/>
  <c r="C67" i="2"/>
  <c r="C68" i="2"/>
  <c r="C69" i="2"/>
  <c r="C62" i="2"/>
  <c r="C50" i="2"/>
  <c r="C51" i="2"/>
  <c r="C52" i="2"/>
  <c r="C53" i="2"/>
  <c r="C54" i="2"/>
  <c r="C55" i="2"/>
  <c r="C56" i="2"/>
  <c r="C57" i="2"/>
  <c r="C58" i="2"/>
  <c r="C59" i="2"/>
  <c r="C60" i="2"/>
  <c r="C61" i="2"/>
  <c r="G18" i="2"/>
  <c r="G19" i="2"/>
  <c r="G20" i="2"/>
  <c r="G21" i="2"/>
  <c r="G22" i="2"/>
  <c r="G23" i="2"/>
  <c r="G17" i="2"/>
  <c r="G5" i="2"/>
  <c r="G6" i="2"/>
  <c r="G7" i="2"/>
  <c r="G8" i="2"/>
  <c r="G9" i="2"/>
  <c r="G10" i="2"/>
  <c r="G11" i="2"/>
  <c r="G12" i="2"/>
  <c r="G4" i="2"/>
  <c r="C33" i="2"/>
  <c r="C34" i="2"/>
  <c r="C35" i="2"/>
  <c r="C36" i="2"/>
  <c r="C37" i="2"/>
  <c r="C32" i="2"/>
  <c r="C26" i="2"/>
  <c r="C27" i="2"/>
  <c r="C28" i="2"/>
  <c r="C29" i="2"/>
  <c r="C30" i="2"/>
  <c r="C31" i="2"/>
  <c r="C25" i="2"/>
  <c r="C24" i="2"/>
  <c r="C15" i="2"/>
  <c r="C6" i="2"/>
  <c r="C48" i="2" l="1"/>
  <c r="G50" i="2"/>
  <c r="C101" i="2"/>
  <c r="G76" i="2"/>
  <c r="C109" i="2"/>
  <c r="C5" i="2"/>
  <c r="C274" i="2"/>
  <c r="C334" i="2"/>
  <c r="C96" i="2"/>
  <c r="G327" i="2"/>
  <c r="G343" i="2"/>
  <c r="C321" i="2"/>
  <c r="C319" i="2" s="1"/>
  <c r="C346" i="2"/>
  <c r="G162" i="2"/>
  <c r="C338" i="2"/>
  <c r="G274" i="2"/>
  <c r="C296" i="2"/>
  <c r="G298" i="2"/>
  <c r="C121" i="2"/>
  <c r="C170" i="2"/>
  <c r="G218" i="2"/>
  <c r="G139" i="2"/>
  <c r="G94" i="2"/>
  <c r="G152" i="2"/>
  <c r="G168" i="2"/>
  <c r="G197" i="2"/>
  <c r="C216" i="2"/>
  <c r="C129" i="2"/>
  <c r="G119" i="2"/>
  <c r="C186" i="2"/>
  <c r="C207" i="2"/>
  <c r="G27" i="2"/>
  <c r="G3" i="2"/>
  <c r="B9" i="1" s="1"/>
  <c r="C23" i="2"/>
  <c r="C249" i="2"/>
  <c r="G260" i="2"/>
  <c r="G250" i="2"/>
  <c r="C81" i="2"/>
  <c r="C264" i="2"/>
  <c r="C351" i="2"/>
  <c r="G66" i="2"/>
  <c r="C241" i="2"/>
  <c r="C139" i="2"/>
  <c r="C229" i="2"/>
  <c r="G229" i="2"/>
  <c r="C157" i="2"/>
  <c r="G184" i="2"/>
  <c r="G16" i="2"/>
  <c r="B15" i="1" l="1"/>
  <c r="G48" i="2"/>
  <c r="C332" i="2"/>
  <c r="C94" i="2"/>
  <c r="C168" i="2"/>
  <c r="B19" i="1"/>
  <c r="G195" i="2"/>
  <c r="C184" i="2"/>
  <c r="C3" i="2"/>
  <c r="B12" i="1"/>
  <c r="D14" i="8"/>
  <c r="D22" i="8"/>
  <c r="B21" i="1"/>
  <c r="D23" i="8"/>
  <c r="F1" i="1"/>
  <c r="M10" i="7"/>
  <c r="N10" i="7"/>
  <c r="M11" i="7"/>
  <c r="N11" i="7"/>
  <c r="M22" i="7"/>
  <c r="N22" i="7"/>
  <c r="M40" i="7"/>
  <c r="N40" i="7"/>
  <c r="M50" i="7"/>
  <c r="N50" i="7"/>
  <c r="M59" i="7"/>
  <c r="N59" i="7"/>
  <c r="M85" i="7"/>
  <c r="N85" i="7"/>
  <c r="M102" i="7"/>
  <c r="N102" i="7"/>
  <c r="M103" i="7"/>
  <c r="N103" i="7"/>
  <c r="M118" i="7"/>
  <c r="N118" i="7"/>
  <c r="M128" i="7"/>
  <c r="N128" i="7"/>
  <c r="M138" i="7"/>
  <c r="N138" i="7"/>
  <c r="M150" i="7"/>
  <c r="N150" i="7"/>
  <c r="M151" i="7"/>
  <c r="N151" i="7"/>
  <c r="M156" i="7"/>
  <c r="N156" i="7"/>
  <c r="M163" i="7"/>
  <c r="N163" i="7"/>
  <c r="M174" i="7"/>
  <c r="N174" i="7"/>
  <c r="M180" i="7"/>
  <c r="N180" i="7"/>
  <c r="M189" i="7"/>
  <c r="N189" i="7"/>
  <c r="M209" i="7"/>
  <c r="N209" i="7"/>
  <c r="M225" i="7"/>
  <c r="N225" i="7"/>
  <c r="M241" i="7"/>
  <c r="N241" i="7"/>
  <c r="M248" i="7"/>
  <c r="N248" i="7"/>
  <c r="M249" i="7"/>
  <c r="N249" i="7"/>
  <c r="M259" i="7"/>
  <c r="N259" i="7"/>
  <c r="M271" i="7"/>
  <c r="N271" i="7"/>
  <c r="M279" i="7"/>
  <c r="N279" i="7"/>
  <c r="M283" i="7"/>
  <c r="N283" i="7"/>
  <c r="M296" i="7"/>
  <c r="N296" i="7"/>
  <c r="M297" i="7"/>
  <c r="N297" i="7"/>
  <c r="M315" i="7"/>
  <c r="N315" i="7"/>
  <c r="M323" i="7"/>
  <c r="N323" i="7"/>
  <c r="M333" i="7"/>
  <c r="N333" i="7"/>
  <c r="M341" i="7"/>
  <c r="N341" i="7"/>
  <c r="M342" i="7"/>
  <c r="N342" i="7"/>
  <c r="M359" i="7"/>
  <c r="N359" i="7"/>
  <c r="M366" i="7"/>
  <c r="N366" i="7"/>
  <c r="M377" i="7"/>
  <c r="N377" i="7"/>
  <c r="M384" i="7"/>
  <c r="N384" i="7"/>
  <c r="M398" i="7"/>
  <c r="N398" i="7"/>
  <c r="M416" i="7"/>
  <c r="N416" i="7"/>
  <c r="M422" i="7"/>
  <c r="N422" i="7"/>
  <c r="M450" i="7"/>
  <c r="N450" i="7"/>
  <c r="M471" i="7"/>
  <c r="N471" i="7"/>
  <c r="M489" i="7"/>
  <c r="N489" i="7"/>
  <c r="M496" i="7"/>
  <c r="N496" i="7"/>
  <c r="M516" i="7"/>
  <c r="N516" i="7"/>
  <c r="M517" i="7"/>
  <c r="N517" i="7"/>
  <c r="M525" i="7"/>
  <c r="N525" i="7"/>
  <c r="M527" i="7"/>
  <c r="N527" i="7"/>
  <c r="M528" i="7"/>
  <c r="N528" i="7"/>
  <c r="M532" i="7"/>
  <c r="N532" i="7"/>
  <c r="M540" i="7"/>
  <c r="N540" i="7"/>
  <c r="M543" i="7"/>
  <c r="N543" i="7"/>
  <c r="M555" i="7"/>
  <c r="N555" i="7"/>
  <c r="M557" i="7"/>
  <c r="N557" i="7"/>
  <c r="M559" i="7"/>
  <c r="N559" i="7"/>
  <c r="M565" i="7"/>
  <c r="N565" i="7"/>
  <c r="M567" i="7"/>
  <c r="N567" i="7"/>
  <c r="M569" i="7"/>
  <c r="N569" i="7"/>
  <c r="M572" i="7"/>
  <c r="N572" i="7"/>
  <c r="M574" i="7"/>
  <c r="N574" i="7"/>
  <c r="M576" i="7"/>
  <c r="N576" i="7"/>
  <c r="M577" i="7"/>
  <c r="N577" i="7"/>
  <c r="D11" i="8"/>
  <c r="D12" i="8"/>
  <c r="D13" i="8"/>
  <c r="D15" i="8"/>
  <c r="D17" i="8"/>
  <c r="D18" i="8"/>
  <c r="D19" i="8"/>
  <c r="D21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3" i="8"/>
  <c r="D44" i="8"/>
  <c r="D47" i="8"/>
  <c r="D52" i="8"/>
  <c r="H35" i="1"/>
  <c r="H33" i="1"/>
  <c r="G33" i="1"/>
  <c r="I25" i="1"/>
  <c r="H32" i="1"/>
  <c r="H31" i="1"/>
  <c r="H29" i="1"/>
  <c r="G29" i="1"/>
  <c r="H28" i="1"/>
  <c r="H27" i="1"/>
  <c r="H26" i="1"/>
  <c r="H16" i="1"/>
  <c r="G16" i="1"/>
  <c r="H19" i="1"/>
  <c r="G19" i="1"/>
  <c r="H17" i="1"/>
  <c r="H15" i="1"/>
  <c r="H13" i="1"/>
  <c r="H14" i="1"/>
  <c r="H11" i="1"/>
  <c r="H10" i="1"/>
  <c r="H12" i="1"/>
  <c r="H9" i="1"/>
  <c r="G9" i="1"/>
  <c r="H8" i="1"/>
  <c r="C39" i="1"/>
  <c r="C38" i="1"/>
  <c r="C40" i="1"/>
  <c r="B40" i="1"/>
  <c r="C31" i="1"/>
  <c r="B31" i="1"/>
  <c r="C35" i="1"/>
  <c r="C34" i="1"/>
  <c r="B34" i="1"/>
  <c r="C29" i="1"/>
  <c r="B29" i="1"/>
  <c r="C33" i="1"/>
  <c r="B33" i="1"/>
  <c r="C32" i="1"/>
  <c r="C28" i="1"/>
  <c r="C25" i="1"/>
  <c r="B25" i="1"/>
  <c r="C22" i="1"/>
  <c r="B22" i="1"/>
  <c r="C27" i="1"/>
  <c r="C21" i="1"/>
  <c r="C26" i="1"/>
  <c r="C19" i="1"/>
  <c r="C14" i="1"/>
  <c r="C17" i="1"/>
  <c r="C16" i="1"/>
  <c r="C15" i="1"/>
  <c r="C11" i="1"/>
  <c r="C12" i="1"/>
  <c r="C8" i="1"/>
  <c r="C10" i="1"/>
  <c r="C9" i="1"/>
  <c r="A6" i="1"/>
  <c r="F6" i="1"/>
  <c r="A7" i="1"/>
  <c r="F7" i="1"/>
  <c r="A8" i="1"/>
  <c r="F8" i="1"/>
  <c r="A9" i="1"/>
  <c r="F9" i="1"/>
  <c r="A10" i="1"/>
  <c r="F10" i="1"/>
  <c r="A11" i="1"/>
  <c r="F11" i="1"/>
  <c r="A12" i="1"/>
  <c r="F12" i="1"/>
  <c r="A13" i="1"/>
  <c r="F13" i="1"/>
  <c r="A14" i="1"/>
  <c r="F14" i="1"/>
  <c r="A15" i="1"/>
  <c r="F15" i="1"/>
  <c r="A16" i="1"/>
  <c r="F16" i="1"/>
  <c r="A17" i="1"/>
  <c r="F17" i="1"/>
  <c r="A18" i="1"/>
  <c r="F18" i="1"/>
  <c r="A19" i="1"/>
  <c r="F19" i="1"/>
  <c r="A20" i="1"/>
  <c r="A21" i="1"/>
  <c r="A22" i="1"/>
  <c r="F23" i="1"/>
  <c r="F24" i="1"/>
  <c r="A25" i="1"/>
  <c r="F25" i="1"/>
  <c r="A26" i="1"/>
  <c r="F26" i="1"/>
  <c r="A27" i="1"/>
  <c r="F27" i="1"/>
  <c r="A28" i="1"/>
  <c r="F28" i="1"/>
  <c r="A29" i="1"/>
  <c r="F29" i="1"/>
  <c r="A30" i="1"/>
  <c r="F30" i="1"/>
  <c r="G30" i="1"/>
  <c r="A31" i="1"/>
  <c r="F31" i="1"/>
  <c r="A32" i="1"/>
  <c r="F32" i="1"/>
  <c r="A33" i="1"/>
  <c r="F33" i="1"/>
  <c r="A34" i="1"/>
  <c r="A35" i="1"/>
  <c r="F35" i="1"/>
  <c r="A36" i="1"/>
  <c r="A37" i="1"/>
  <c r="A38" i="1"/>
  <c r="A39" i="1"/>
  <c r="A40" i="1"/>
  <c r="H25" i="1" l="1"/>
  <c r="K7" i="7"/>
  <c r="D54" i="8"/>
  <c r="D7" i="8" s="1"/>
  <c r="K6" i="7"/>
  <c r="D6" i="8"/>
  <c r="H24" i="1"/>
  <c r="I31" i="1"/>
  <c r="D10" i="1"/>
  <c r="D28" i="1"/>
  <c r="D37" i="1"/>
  <c r="I8" i="1"/>
  <c r="I10" i="1"/>
  <c r="H23" i="1"/>
  <c r="I32" i="1"/>
  <c r="H30" i="1"/>
  <c r="C36" i="1"/>
  <c r="G31" i="1"/>
  <c r="D17" i="1"/>
  <c r="D39" i="1"/>
  <c r="I15" i="1"/>
  <c r="I27" i="1"/>
  <c r="C18" i="1"/>
  <c r="H6" i="1"/>
  <c r="C37" i="1"/>
  <c r="D7" i="1"/>
  <c r="D15" i="1"/>
  <c r="D32" i="1"/>
  <c r="I12" i="1"/>
  <c r="I14" i="1"/>
  <c r="I13" i="1"/>
  <c r="C20" i="1"/>
  <c r="D20" i="1"/>
  <c r="D35" i="1"/>
  <c r="I7" i="1"/>
  <c r="I26" i="1"/>
  <c r="D26" i="1"/>
  <c r="D14" i="1"/>
  <c r="D11" i="1"/>
  <c r="I11" i="1"/>
  <c r="I17" i="1"/>
  <c r="I29" i="1"/>
  <c r="G17" i="1"/>
  <c r="D40" i="1"/>
  <c r="D38" i="1"/>
  <c r="I18" i="1"/>
  <c r="I33" i="1"/>
  <c r="B17" i="1"/>
  <c r="C13" i="1"/>
  <c r="I28" i="1"/>
  <c r="N5" i="7"/>
  <c r="N7" i="7"/>
  <c r="M7" i="7"/>
  <c r="M5" i="7"/>
  <c r="N6" i="7"/>
  <c r="M6" i="7"/>
  <c r="D33" i="1"/>
  <c r="D25" i="1"/>
  <c r="D27" i="1"/>
  <c r="B20" i="1"/>
  <c r="D8" i="1"/>
  <c r="B39" i="1"/>
  <c r="D22" i="1"/>
  <c r="D21" i="1"/>
  <c r="D12" i="1"/>
  <c r="B11" i="1"/>
  <c r="G25" i="1"/>
  <c r="G26" i="1"/>
  <c r="I19" i="1"/>
  <c r="G15" i="1"/>
  <c r="G12" i="1"/>
  <c r="G14" i="1"/>
  <c r="G13" i="1"/>
  <c r="G8" i="1"/>
  <c r="G7" i="1"/>
  <c r="B35" i="1"/>
  <c r="B37" i="1"/>
  <c r="B32" i="1"/>
  <c r="B27" i="1"/>
  <c r="B7" i="1"/>
  <c r="I35" i="1"/>
  <c r="B26" i="1"/>
  <c r="D16" i="1"/>
  <c r="D31" i="1"/>
  <c r="I9" i="1"/>
  <c r="H7" i="1"/>
  <c r="G18" i="1"/>
  <c r="D9" i="1"/>
  <c r="D19" i="1"/>
  <c r="D29" i="1"/>
  <c r="D34" i="1"/>
  <c r="C30" i="1"/>
  <c r="I16" i="1"/>
  <c r="B16" i="1"/>
  <c r="B14" i="1"/>
  <c r="C7" i="1"/>
  <c r="C6" i="1" s="1"/>
  <c r="H18" i="1"/>
  <c r="B8" i="1"/>
  <c r="G32" i="1"/>
  <c r="B28" i="1"/>
  <c r="I30" i="1"/>
  <c r="G10" i="1"/>
  <c r="G11" i="1"/>
  <c r="B10" i="1"/>
  <c r="G35" i="1"/>
  <c r="B38" i="1"/>
  <c r="G28" i="1"/>
  <c r="G27" i="1"/>
  <c r="D5" i="8" l="1"/>
  <c r="K5" i="7"/>
  <c r="I24" i="1"/>
  <c r="H38" i="1"/>
  <c r="D36" i="1"/>
  <c r="I23" i="1"/>
  <c r="D18" i="1"/>
  <c r="I6" i="1"/>
  <c r="H4" i="1"/>
  <c r="D13" i="1"/>
  <c r="C4" i="1"/>
  <c r="C23" i="1"/>
  <c r="D6" i="1"/>
  <c r="B13" i="1"/>
  <c r="B18" i="1"/>
  <c r="G4" i="1"/>
  <c r="I4" i="1"/>
  <c r="D30" i="1"/>
  <c r="B6" i="1"/>
  <c r="B36" i="1"/>
  <c r="G24" i="1"/>
  <c r="G6" i="1"/>
  <c r="G23" i="1"/>
  <c r="B30" i="1"/>
  <c r="I38" i="1" l="1"/>
  <c r="D4" i="1"/>
  <c r="H20" i="1"/>
  <c r="H41" i="1" s="1"/>
  <c r="B4" i="1"/>
  <c r="B23" i="1"/>
  <c r="D23" i="1"/>
  <c r="G38" i="1"/>
  <c r="G20" i="1" l="1"/>
  <c r="G41" i="1" s="1"/>
  <c r="I41" i="1" s="1"/>
  <c r="I20" i="1" l="1"/>
  <c r="L11" i="7" l="1"/>
  <c r="L10" i="7"/>
  <c r="L5" i="7" l="1"/>
  <c r="L7" i="7"/>
  <c r="L6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<sst xmlns="http://schemas.openxmlformats.org/spreadsheetml/2006/main" count="5642" uniqueCount="2636">
  <si>
    <t>那覇市</t>
    <rPh sb="0" eb="2">
      <t>ナハ</t>
    </rPh>
    <rPh sb="2" eb="3">
      <t>シ</t>
    </rPh>
    <phoneticPr fontId="10"/>
  </si>
  <si>
    <t>沖縄市</t>
    <rPh sb="0" eb="2">
      <t>オキナワ</t>
    </rPh>
    <rPh sb="2" eb="3">
      <t>シ</t>
    </rPh>
    <phoneticPr fontId="10"/>
  </si>
  <si>
    <t>名護市</t>
    <rPh sb="0" eb="2">
      <t>ナゴ</t>
    </rPh>
    <rPh sb="2" eb="3">
      <t>シ</t>
    </rPh>
    <phoneticPr fontId="10"/>
  </si>
  <si>
    <t>豊見城市</t>
    <rPh sb="0" eb="3">
      <t>トミシロ</t>
    </rPh>
    <rPh sb="3" eb="4">
      <t>シ</t>
    </rPh>
    <phoneticPr fontId="10"/>
  </si>
  <si>
    <t>南風原町</t>
    <rPh sb="0" eb="3">
      <t>ハエバル</t>
    </rPh>
    <rPh sb="3" eb="4">
      <t>マチ</t>
    </rPh>
    <phoneticPr fontId="10"/>
  </si>
  <si>
    <t>与那原町</t>
    <rPh sb="0" eb="3">
      <t>ヨナバルチョウ</t>
    </rPh>
    <rPh sb="3" eb="4">
      <t>マチ</t>
    </rPh>
    <phoneticPr fontId="10"/>
  </si>
  <si>
    <t>宜野湾市</t>
    <rPh sb="0" eb="3">
      <t>ギノワンシ</t>
    </rPh>
    <rPh sb="3" eb="4">
      <t>イチ</t>
    </rPh>
    <phoneticPr fontId="10"/>
  </si>
  <si>
    <t>北中城村</t>
    <rPh sb="0" eb="2">
      <t>キタナカ</t>
    </rPh>
    <rPh sb="2" eb="3">
      <t>シロ</t>
    </rPh>
    <rPh sb="3" eb="4">
      <t>ムラ</t>
    </rPh>
    <phoneticPr fontId="10"/>
  </si>
  <si>
    <t>嘉手納町</t>
    <rPh sb="0" eb="3">
      <t>カデナ</t>
    </rPh>
    <rPh sb="3" eb="4">
      <t>マチ</t>
    </rPh>
    <phoneticPr fontId="10"/>
  </si>
  <si>
    <t>宜野座村</t>
    <rPh sb="0" eb="3">
      <t>ギノザ</t>
    </rPh>
    <rPh sb="3" eb="4">
      <t>ムラ</t>
    </rPh>
    <phoneticPr fontId="10"/>
  </si>
  <si>
    <t>今帰仁村</t>
    <rPh sb="0" eb="3">
      <t>ナキジンソン</t>
    </rPh>
    <rPh sb="3" eb="4">
      <t>ムラ</t>
    </rPh>
    <phoneticPr fontId="10"/>
  </si>
  <si>
    <t>大宜味村</t>
    <rPh sb="0" eb="3">
      <t>オオギミ</t>
    </rPh>
    <rPh sb="3" eb="4">
      <t>ムラ</t>
    </rPh>
    <phoneticPr fontId="10"/>
  </si>
  <si>
    <t>うるま市</t>
    <rPh sb="3" eb="4">
      <t>シ</t>
    </rPh>
    <phoneticPr fontId="10"/>
  </si>
  <si>
    <t>南城市</t>
    <rPh sb="0" eb="2">
      <t>ナンジョウ</t>
    </rPh>
    <rPh sb="2" eb="3">
      <t>シ</t>
    </rPh>
    <phoneticPr fontId="10"/>
  </si>
  <si>
    <t>八重瀬町</t>
    <rPh sb="0" eb="2">
      <t>ヤエ</t>
    </rPh>
    <rPh sb="2" eb="3">
      <t>セ</t>
    </rPh>
    <rPh sb="3" eb="4">
      <t>チョウ</t>
    </rPh>
    <phoneticPr fontId="10"/>
  </si>
  <si>
    <t>地      域</t>
    <rPh sb="0" eb="1">
      <t>チ</t>
    </rPh>
    <rPh sb="7" eb="8">
      <t>イキ</t>
    </rPh>
    <phoneticPr fontId="10"/>
  </si>
  <si>
    <t>南大東村</t>
    <phoneticPr fontId="10"/>
  </si>
  <si>
    <t xml:space="preserve"> </t>
    <phoneticPr fontId="10"/>
  </si>
  <si>
    <t>伊是名村</t>
    <phoneticPr fontId="10"/>
  </si>
  <si>
    <t>伊平屋村</t>
    <phoneticPr fontId="10"/>
  </si>
  <si>
    <t>渡嘉敷村</t>
    <phoneticPr fontId="10"/>
  </si>
  <si>
    <t>座間味村</t>
    <phoneticPr fontId="10"/>
  </si>
  <si>
    <t>沖永良部</t>
    <phoneticPr fontId="10"/>
  </si>
  <si>
    <t>渡名喜村</t>
    <phoneticPr fontId="10"/>
  </si>
  <si>
    <t>糸満市</t>
    <rPh sb="0" eb="2">
      <t>イトマン</t>
    </rPh>
    <rPh sb="2" eb="3">
      <t>シ</t>
    </rPh>
    <phoneticPr fontId="10"/>
  </si>
  <si>
    <t>（旧 小禄）</t>
    <rPh sb="1" eb="2">
      <t>キュウ</t>
    </rPh>
    <rPh sb="3" eb="5">
      <t>オロク</t>
    </rPh>
    <phoneticPr fontId="10"/>
  </si>
  <si>
    <t>（旧 コザ）</t>
    <rPh sb="1" eb="2">
      <t>キュウ</t>
    </rPh>
    <phoneticPr fontId="10"/>
  </si>
  <si>
    <t>（旧 美里）</t>
    <rPh sb="1" eb="2">
      <t>キュウ</t>
    </rPh>
    <rPh sb="3" eb="5">
      <t>ミサト</t>
    </rPh>
    <phoneticPr fontId="10"/>
  </si>
  <si>
    <t>（旧 名護）</t>
    <rPh sb="1" eb="2">
      <t>キュウ</t>
    </rPh>
    <rPh sb="3" eb="5">
      <t>ナゴ</t>
    </rPh>
    <phoneticPr fontId="10"/>
  </si>
  <si>
    <t>（旧 屋部）</t>
    <rPh sb="1" eb="2">
      <t>キュウ</t>
    </rPh>
    <rPh sb="3" eb="4">
      <t>ヤ</t>
    </rPh>
    <rPh sb="4" eb="5">
      <t>ブ</t>
    </rPh>
    <phoneticPr fontId="10"/>
  </si>
  <si>
    <t>（旧 久志）</t>
    <phoneticPr fontId="10"/>
  </si>
  <si>
    <t>（旧 羽地）</t>
    <phoneticPr fontId="10"/>
  </si>
  <si>
    <t>国頭村</t>
    <rPh sb="0" eb="2">
      <t>クニガミ</t>
    </rPh>
    <rPh sb="2" eb="3">
      <t>ソン</t>
    </rPh>
    <phoneticPr fontId="10"/>
  </si>
  <si>
    <t>東村</t>
    <rPh sb="0" eb="2">
      <t>ヒガシソン</t>
    </rPh>
    <phoneticPr fontId="10"/>
  </si>
  <si>
    <t>(県外離島)</t>
    <phoneticPr fontId="10"/>
  </si>
  <si>
    <t>粟国村</t>
    <phoneticPr fontId="10"/>
  </si>
  <si>
    <t>本部町</t>
    <rPh sb="0" eb="2">
      <t>モトブ</t>
    </rPh>
    <rPh sb="2" eb="3">
      <t>マチ</t>
    </rPh>
    <phoneticPr fontId="10"/>
  </si>
  <si>
    <t>恩納村</t>
    <rPh sb="0" eb="2">
      <t>オンナ</t>
    </rPh>
    <rPh sb="2" eb="3">
      <t>ソン</t>
    </rPh>
    <phoneticPr fontId="10"/>
  </si>
  <si>
    <t>金武町</t>
    <rPh sb="0" eb="2">
      <t>キン</t>
    </rPh>
    <rPh sb="2" eb="3">
      <t>チョウ</t>
    </rPh>
    <phoneticPr fontId="10"/>
  </si>
  <si>
    <t>北谷町</t>
    <rPh sb="0" eb="2">
      <t>チャタン</t>
    </rPh>
    <rPh sb="2" eb="3">
      <t>チョウ</t>
    </rPh>
    <phoneticPr fontId="10"/>
  </si>
  <si>
    <t>読谷村</t>
    <rPh sb="0" eb="2">
      <t>ヨミタン</t>
    </rPh>
    <rPh sb="2" eb="3">
      <t>ムラ</t>
    </rPh>
    <phoneticPr fontId="10"/>
  </si>
  <si>
    <t>中城村</t>
    <rPh sb="0" eb="2">
      <t>ナカグスク</t>
    </rPh>
    <rPh sb="2" eb="3">
      <t>ムラ</t>
    </rPh>
    <phoneticPr fontId="10"/>
  </si>
  <si>
    <t>浦添市</t>
    <rPh sb="0" eb="2">
      <t>ウラソエ</t>
    </rPh>
    <rPh sb="2" eb="3">
      <t>シ</t>
    </rPh>
    <phoneticPr fontId="10"/>
  </si>
  <si>
    <t>西原町</t>
    <rPh sb="0" eb="2">
      <t>ニシハラ</t>
    </rPh>
    <rPh sb="2" eb="3">
      <t>チョウ</t>
    </rPh>
    <phoneticPr fontId="10"/>
  </si>
  <si>
    <t>空港直送</t>
  </si>
  <si>
    <t>新聞折込</t>
    <rPh sb="0" eb="2">
      <t>シンブン</t>
    </rPh>
    <rPh sb="2" eb="4">
      <t>オリコミ</t>
    </rPh>
    <phoneticPr fontId="10"/>
  </si>
  <si>
    <t>中部地区</t>
    <phoneticPr fontId="10"/>
  </si>
  <si>
    <t>南部地区</t>
    <phoneticPr fontId="10"/>
  </si>
  <si>
    <t>北部地区</t>
    <phoneticPr fontId="10"/>
  </si>
  <si>
    <t>本島　合計</t>
    <phoneticPr fontId="10"/>
  </si>
  <si>
    <t>離島　合計</t>
    <phoneticPr fontId="10"/>
  </si>
  <si>
    <t>総　合　計</t>
    <phoneticPr fontId="10"/>
  </si>
  <si>
    <t>サイズ</t>
    <phoneticPr fontId="21"/>
  </si>
  <si>
    <t>沖縄タイムス</t>
    <phoneticPr fontId="21"/>
  </si>
  <si>
    <t>総合計／申込み合計</t>
    <rPh sb="4" eb="6">
      <t>モウシコ</t>
    </rPh>
    <rPh sb="7" eb="9">
      <t>ゴウケイ</t>
    </rPh>
    <phoneticPr fontId="21"/>
  </si>
  <si>
    <t>（本島合計）</t>
  </si>
  <si>
    <t>Mail（本社）：</t>
    <rPh sb="5" eb="7">
      <t>ホンシャ</t>
    </rPh>
    <phoneticPr fontId="21"/>
  </si>
  <si>
    <t>（離島合計）</t>
  </si>
  <si>
    <t>Mail（中部）：</t>
    <rPh sb="5" eb="7">
      <t>チュウブ</t>
    </rPh>
    <phoneticPr fontId="21"/>
  </si>
  <si>
    <r>
      <t>※申込枚数入力後は▼を押し「0」と「空白セル」のチェックを外してください。</t>
    </r>
    <r>
      <rPr>
        <b/>
        <sz val="8"/>
        <color rgb="FFFF0000"/>
        <rFont val="ＭＳ ゴシック"/>
        <family val="3"/>
        <charset val="128"/>
      </rPr>
      <t>↓</t>
    </r>
    <rPh sb="1" eb="3">
      <t>モウシコミ</t>
    </rPh>
    <rPh sb="3" eb="5">
      <t>マイスウ</t>
    </rPh>
    <rPh sb="5" eb="7">
      <t>ニュウリョク</t>
    </rPh>
    <rPh sb="7" eb="8">
      <t>ゴ</t>
    </rPh>
    <rPh sb="11" eb="12">
      <t>オ</t>
    </rPh>
    <rPh sb="18" eb="20">
      <t>クウハク</t>
    </rPh>
    <rPh sb="29" eb="30">
      <t>ハズ</t>
    </rPh>
    <phoneticPr fontId="21"/>
  </si>
  <si>
    <t>市町村</t>
  </si>
  <si>
    <t>地域</t>
  </si>
  <si>
    <t>販売店</t>
  </si>
  <si>
    <t>備考</t>
  </si>
  <si>
    <t>201</t>
  </si>
  <si>
    <t>001</t>
  </si>
  <si>
    <t>　全域　</t>
    <rPh sb="1" eb="3">
      <t>ゼンイキ</t>
    </rPh>
    <phoneticPr fontId="21"/>
  </si>
  <si>
    <t>那覇市</t>
  </si>
  <si>
    <t>　小計</t>
  </si>
  <si>
    <t>0</t>
  </si>
  <si>
    <t>0000103</t>
  </si>
  <si>
    <t>那覇西販売センター</t>
  </si>
  <si>
    <t>0000105</t>
  </si>
  <si>
    <t>0000106</t>
  </si>
  <si>
    <t>0000107</t>
  </si>
  <si>
    <t>泊一丁目</t>
  </si>
  <si>
    <t>0000108</t>
  </si>
  <si>
    <t>泊二丁目</t>
  </si>
  <si>
    <t>0000109</t>
  </si>
  <si>
    <t>0000117</t>
  </si>
  <si>
    <t>0000138</t>
  </si>
  <si>
    <t xml:space="preserve">松尾･泉崎･樋川 </t>
  </si>
  <si>
    <t>0000162</t>
  </si>
  <si>
    <t>0000163</t>
  </si>
  <si>
    <t>壺川</t>
  </si>
  <si>
    <t>002</t>
  </si>
  <si>
    <t>0000110</t>
  </si>
  <si>
    <t>天久</t>
  </si>
  <si>
    <t>0000111</t>
  </si>
  <si>
    <t>安謝</t>
  </si>
  <si>
    <t>0000112</t>
  </si>
  <si>
    <t>曙</t>
  </si>
  <si>
    <t>0000113</t>
  </si>
  <si>
    <t>新都心北</t>
  </si>
  <si>
    <t>0000114</t>
  </si>
  <si>
    <t>新都心南</t>
  </si>
  <si>
    <t>0000122</t>
  </si>
  <si>
    <t>安里センター</t>
  </si>
  <si>
    <t>0000123</t>
  </si>
  <si>
    <t>0000129</t>
  </si>
  <si>
    <t>壺屋</t>
  </si>
  <si>
    <t>0000131</t>
  </si>
  <si>
    <t>三原販売センター</t>
  </si>
  <si>
    <t>0000132</t>
  </si>
  <si>
    <t>0000133</t>
  </si>
  <si>
    <t>繁多川販売センター</t>
  </si>
  <si>
    <t>0000142</t>
  </si>
  <si>
    <t>与儀・寄宮</t>
  </si>
  <si>
    <t>0000148</t>
  </si>
  <si>
    <t>上間</t>
  </si>
  <si>
    <t>0000150</t>
  </si>
  <si>
    <t>新川真地</t>
  </si>
  <si>
    <t>0000164</t>
  </si>
  <si>
    <t>古波蔵販売センター</t>
  </si>
  <si>
    <t>0000176</t>
  </si>
  <si>
    <t>0000190</t>
  </si>
  <si>
    <t>真和志南</t>
  </si>
  <si>
    <t>003</t>
  </si>
  <si>
    <t>0000125</t>
  </si>
  <si>
    <t>0000126</t>
  </si>
  <si>
    <t>末吉</t>
  </si>
  <si>
    <t>0000152</t>
  </si>
  <si>
    <t>首里第一</t>
  </si>
  <si>
    <t>0000154</t>
  </si>
  <si>
    <t>首里西</t>
  </si>
  <si>
    <t>0000156</t>
  </si>
  <si>
    <t>石嶺団地</t>
  </si>
  <si>
    <t>0000158</t>
  </si>
  <si>
    <t>石嶺第一</t>
  </si>
  <si>
    <t>0000159</t>
  </si>
  <si>
    <t>石嶺四丁目</t>
  </si>
  <si>
    <t>0000181</t>
  </si>
  <si>
    <t>0000189</t>
  </si>
  <si>
    <t>首里東</t>
  </si>
  <si>
    <t>004</t>
  </si>
  <si>
    <t>0000168</t>
  </si>
  <si>
    <t>鏡原･山下</t>
  </si>
  <si>
    <t>0000169</t>
  </si>
  <si>
    <t>東小禄</t>
  </si>
  <si>
    <t>0000170</t>
  </si>
  <si>
    <t>0000171</t>
  </si>
  <si>
    <t>高良(那覇)</t>
  </si>
  <si>
    <t>0000173</t>
  </si>
  <si>
    <t>西小禄</t>
  </si>
  <si>
    <t>具志</t>
  </si>
  <si>
    <t>0000182</t>
  </si>
  <si>
    <t>0005909</t>
  </si>
  <si>
    <t>210</t>
  </si>
  <si>
    <t>005</t>
  </si>
  <si>
    <t>糸満市</t>
  </si>
  <si>
    <t>0000306</t>
  </si>
  <si>
    <t>兼城ハイツ</t>
  </si>
  <si>
    <t>0000308</t>
  </si>
  <si>
    <t>糸満第一</t>
  </si>
  <si>
    <t>0000310</t>
  </si>
  <si>
    <t>真栄里</t>
  </si>
  <si>
    <t>0000316</t>
  </si>
  <si>
    <t>糸満第三(糸満)</t>
  </si>
  <si>
    <t>0000321</t>
  </si>
  <si>
    <t>0000322</t>
  </si>
  <si>
    <t>大度</t>
  </si>
  <si>
    <t>0000325</t>
  </si>
  <si>
    <t>宇江城(糸満)</t>
  </si>
  <si>
    <t>0000326</t>
  </si>
  <si>
    <t>0000328</t>
  </si>
  <si>
    <t>国吉</t>
  </si>
  <si>
    <t>0000335</t>
  </si>
  <si>
    <t>0000337</t>
  </si>
  <si>
    <t>北波平</t>
  </si>
  <si>
    <t>0000338</t>
  </si>
  <si>
    <t>武富</t>
  </si>
  <si>
    <t>0000339</t>
  </si>
  <si>
    <t>阿波根</t>
  </si>
  <si>
    <t>0000343</t>
  </si>
  <si>
    <t>糸満南</t>
  </si>
  <si>
    <t>0000344</t>
  </si>
  <si>
    <t>西崎西</t>
  </si>
  <si>
    <t>0000348</t>
  </si>
  <si>
    <t>真壁</t>
  </si>
  <si>
    <t>0000350</t>
  </si>
  <si>
    <t>西崎東</t>
  </si>
  <si>
    <t>0000351</t>
  </si>
  <si>
    <t>0000352</t>
  </si>
  <si>
    <t>糸満大里</t>
  </si>
  <si>
    <t>0000353</t>
  </si>
  <si>
    <t>与座</t>
  </si>
  <si>
    <t>0000354</t>
  </si>
  <si>
    <t>糸満喜屋武</t>
  </si>
  <si>
    <t>212</t>
  </si>
  <si>
    <t>006</t>
  </si>
  <si>
    <t>豊見城市</t>
  </si>
  <si>
    <t>0000402</t>
  </si>
  <si>
    <t>南部西販売センター</t>
  </si>
  <si>
    <t>0000405</t>
  </si>
  <si>
    <t>我那覇</t>
  </si>
  <si>
    <t>0000409</t>
  </si>
  <si>
    <t>豊見城</t>
  </si>
  <si>
    <t>0000413</t>
  </si>
  <si>
    <t>真玉橋</t>
  </si>
  <si>
    <t>0000415</t>
  </si>
  <si>
    <t>根差部･饒波</t>
  </si>
  <si>
    <t>0000416</t>
  </si>
  <si>
    <t>嘉数(豊見城)</t>
  </si>
  <si>
    <t>0000417</t>
  </si>
  <si>
    <t>金良･長堂</t>
  </si>
  <si>
    <t>0000421</t>
  </si>
  <si>
    <t>与根第一</t>
  </si>
  <si>
    <t>0000422</t>
  </si>
  <si>
    <t>与根第二</t>
  </si>
  <si>
    <t>0000424</t>
  </si>
  <si>
    <t>豊見城東販売センター</t>
  </si>
  <si>
    <t>0000426</t>
  </si>
  <si>
    <t>翁長北</t>
  </si>
  <si>
    <t>0000428</t>
  </si>
  <si>
    <t>保栄茂</t>
  </si>
  <si>
    <t>0000430</t>
  </si>
  <si>
    <t>豊見城ニュータウン</t>
  </si>
  <si>
    <t>0000431</t>
  </si>
  <si>
    <t>上田</t>
  </si>
  <si>
    <t>0000432</t>
  </si>
  <si>
    <t>豊見城販売センター</t>
  </si>
  <si>
    <t>0000433</t>
  </si>
  <si>
    <t>伊良波</t>
  </si>
  <si>
    <t>215</t>
  </si>
  <si>
    <t>008</t>
  </si>
  <si>
    <t>南城市</t>
  </si>
  <si>
    <t>0000701</t>
  </si>
  <si>
    <t>前川</t>
  </si>
  <si>
    <t>0000702</t>
  </si>
  <si>
    <t>船越</t>
  </si>
  <si>
    <t>0000703</t>
  </si>
  <si>
    <t>糸数</t>
  </si>
  <si>
    <t>0000705</t>
  </si>
  <si>
    <t>當山･屋嘉部(玉城)</t>
  </si>
  <si>
    <t>0000706</t>
  </si>
  <si>
    <t>富里</t>
  </si>
  <si>
    <t>0000708</t>
  </si>
  <si>
    <t>志堅原</t>
  </si>
  <si>
    <t>0000709</t>
  </si>
  <si>
    <t>奥武</t>
  </si>
  <si>
    <t>0000711</t>
  </si>
  <si>
    <t>堀川</t>
  </si>
  <si>
    <t>0000713</t>
  </si>
  <si>
    <t>玉城愛地</t>
  </si>
  <si>
    <t>0000714</t>
  </si>
  <si>
    <t>親慶原</t>
  </si>
  <si>
    <t>0000716</t>
  </si>
  <si>
    <t>喜良原･下親慶原</t>
  </si>
  <si>
    <t>0000718</t>
  </si>
  <si>
    <t>垣花</t>
  </si>
  <si>
    <t>0000719</t>
  </si>
  <si>
    <t>百名</t>
  </si>
  <si>
    <t>0000720</t>
  </si>
  <si>
    <t>新原</t>
  </si>
  <si>
    <t>009</t>
  </si>
  <si>
    <t>0001101</t>
  </si>
  <si>
    <t>久原</t>
  </si>
  <si>
    <t>0001102</t>
  </si>
  <si>
    <t>海野</t>
  </si>
  <si>
    <t>0001103</t>
  </si>
  <si>
    <t>0001104</t>
  </si>
  <si>
    <t>0001105</t>
  </si>
  <si>
    <t>安座真･久手堅</t>
  </si>
  <si>
    <t>0001108</t>
  </si>
  <si>
    <t>知念</t>
  </si>
  <si>
    <t>0001110</t>
  </si>
  <si>
    <t>山里(知念)</t>
  </si>
  <si>
    <t>0001111</t>
  </si>
  <si>
    <t>志喜屋</t>
  </si>
  <si>
    <t>0001112</t>
  </si>
  <si>
    <t>久高島</t>
  </si>
  <si>
    <t>010</t>
  </si>
  <si>
    <t>0001001</t>
  </si>
  <si>
    <t>馬天</t>
  </si>
  <si>
    <t>0001002</t>
  </si>
  <si>
    <t>小谷</t>
  </si>
  <si>
    <t>0001003</t>
  </si>
  <si>
    <t>新開</t>
  </si>
  <si>
    <t>0001006</t>
  </si>
  <si>
    <t>佐敷</t>
  </si>
  <si>
    <t>0001007</t>
  </si>
  <si>
    <t>手登根</t>
  </si>
  <si>
    <t>0001008</t>
  </si>
  <si>
    <t>伊原(佐敷)</t>
  </si>
  <si>
    <t>0001009</t>
  </si>
  <si>
    <t>屋比久</t>
  </si>
  <si>
    <t>0001011</t>
  </si>
  <si>
    <t>つきしろ</t>
  </si>
  <si>
    <t>0001012</t>
  </si>
  <si>
    <t>仲伊保</t>
  </si>
  <si>
    <t>013</t>
  </si>
  <si>
    <t>0000801</t>
  </si>
  <si>
    <t>平川</t>
  </si>
  <si>
    <t>0000802</t>
  </si>
  <si>
    <t>高宮城</t>
  </si>
  <si>
    <t>0000803</t>
  </si>
  <si>
    <t>大城</t>
  </si>
  <si>
    <t>0000804</t>
  </si>
  <si>
    <t>大里南販売センター</t>
  </si>
  <si>
    <t>0000806</t>
  </si>
  <si>
    <t>嶺井</t>
  </si>
  <si>
    <t>0000810</t>
  </si>
  <si>
    <t>島袋･福原</t>
  </si>
  <si>
    <t>0000811</t>
  </si>
  <si>
    <t>銭又(大里)</t>
  </si>
  <si>
    <t>0000814</t>
  </si>
  <si>
    <t>西原(大里)</t>
  </si>
  <si>
    <t>0000816</t>
  </si>
  <si>
    <t>当間(大里)</t>
  </si>
  <si>
    <t>0000818</t>
  </si>
  <si>
    <t>古堅(大里)</t>
  </si>
  <si>
    <t>0000819</t>
  </si>
  <si>
    <t>嶺井団地(大里)</t>
  </si>
  <si>
    <t>362</t>
  </si>
  <si>
    <t>007</t>
  </si>
  <si>
    <t>八重瀬町</t>
  </si>
  <si>
    <t>0001202</t>
  </si>
  <si>
    <t>具志頭販売センター</t>
  </si>
  <si>
    <t>0001203</t>
  </si>
  <si>
    <t>0001206</t>
  </si>
  <si>
    <t>安里(具志頭)</t>
  </si>
  <si>
    <t>0001209</t>
  </si>
  <si>
    <t>後原(具志頭)</t>
  </si>
  <si>
    <t>011</t>
  </si>
  <si>
    <t>0000603</t>
  </si>
  <si>
    <t>友寄･伊覇</t>
  </si>
  <si>
    <t>0000606</t>
  </si>
  <si>
    <t>高良(東風平)</t>
  </si>
  <si>
    <t>0000609</t>
  </si>
  <si>
    <t>東風平販売センター</t>
  </si>
  <si>
    <t>0000613</t>
  </si>
  <si>
    <t>上田原</t>
  </si>
  <si>
    <t>0000614</t>
  </si>
  <si>
    <t>志多伯</t>
  </si>
  <si>
    <t>0000616</t>
  </si>
  <si>
    <t>小城</t>
  </si>
  <si>
    <t>350</t>
  </si>
  <si>
    <t>012</t>
  </si>
  <si>
    <t>南風原町</t>
  </si>
  <si>
    <t>0000501</t>
  </si>
  <si>
    <t>山川(南風原)</t>
  </si>
  <si>
    <t>0000502</t>
  </si>
  <si>
    <t>神里</t>
  </si>
  <si>
    <t>0000503</t>
  </si>
  <si>
    <t>津嘉山</t>
  </si>
  <si>
    <t>0000504</t>
  </si>
  <si>
    <t>照屋(南風原)</t>
  </si>
  <si>
    <t>0000506</t>
  </si>
  <si>
    <t>津嘉山公民館</t>
  </si>
  <si>
    <t>0000507</t>
  </si>
  <si>
    <t>0000508</t>
  </si>
  <si>
    <t>南風原中央販売センター</t>
  </si>
  <si>
    <t>0000516</t>
  </si>
  <si>
    <t>南風原宮城</t>
  </si>
  <si>
    <t>0000517</t>
  </si>
  <si>
    <t>兼城･宮平</t>
  </si>
  <si>
    <t>348</t>
  </si>
  <si>
    <t>014</t>
  </si>
  <si>
    <t>与那原町</t>
  </si>
  <si>
    <t>0000905</t>
  </si>
  <si>
    <t>板良敷</t>
  </si>
  <si>
    <t>0000906</t>
  </si>
  <si>
    <t>当添</t>
  </si>
  <si>
    <t>0000908</t>
  </si>
  <si>
    <t>与那原北</t>
  </si>
  <si>
    <t>0000910</t>
  </si>
  <si>
    <t>上与那原</t>
  </si>
  <si>
    <t>0000911</t>
  </si>
  <si>
    <t>与那原販売センター</t>
  </si>
  <si>
    <t>329</t>
  </si>
  <si>
    <t>021</t>
  </si>
  <si>
    <t>西原町</t>
  </si>
  <si>
    <t>0001702</t>
  </si>
  <si>
    <t>0001703</t>
  </si>
  <si>
    <t>幸地</t>
  </si>
  <si>
    <t>0001707</t>
  </si>
  <si>
    <t>津花波</t>
  </si>
  <si>
    <t>0001710</t>
  </si>
  <si>
    <t>小波津団地</t>
  </si>
  <si>
    <t>0001713</t>
  </si>
  <si>
    <t>我謝</t>
  </si>
  <si>
    <t>0001714</t>
  </si>
  <si>
    <t>西原中央販売センター</t>
  </si>
  <si>
    <t>0001715</t>
  </si>
  <si>
    <t>呉屋･小波津</t>
  </si>
  <si>
    <t>208</t>
  </si>
  <si>
    <t>020</t>
  </si>
  <si>
    <t>浦添市</t>
  </si>
  <si>
    <t>0000205</t>
  </si>
  <si>
    <t>浦添東１</t>
  </si>
  <si>
    <t>0000207</t>
  </si>
  <si>
    <t>城間</t>
  </si>
  <si>
    <t>0000209</t>
  </si>
  <si>
    <t>宮城･屋富祖三丁目</t>
  </si>
  <si>
    <t>0000210</t>
  </si>
  <si>
    <t>上港川</t>
  </si>
  <si>
    <t>0000212</t>
  </si>
  <si>
    <t>浦添中央センター</t>
  </si>
  <si>
    <t>0000213</t>
  </si>
  <si>
    <t>伊祖第二</t>
  </si>
  <si>
    <t>0000214</t>
  </si>
  <si>
    <t>牧港中央販売センター</t>
  </si>
  <si>
    <t>0000216</t>
  </si>
  <si>
    <t>牧港北</t>
  </si>
  <si>
    <t>0000217</t>
  </si>
  <si>
    <t>0000219</t>
  </si>
  <si>
    <t>浦添東２</t>
  </si>
  <si>
    <t>0000222</t>
  </si>
  <si>
    <t>仲間</t>
  </si>
  <si>
    <t>0000224</t>
  </si>
  <si>
    <t>当山(浦添)</t>
  </si>
  <si>
    <t>0000225</t>
  </si>
  <si>
    <t>0000228</t>
  </si>
  <si>
    <t>広栄</t>
  </si>
  <si>
    <t>0000235</t>
  </si>
  <si>
    <t>0000236</t>
  </si>
  <si>
    <t>経塚</t>
  </si>
  <si>
    <t>0000238</t>
  </si>
  <si>
    <t>大平インター</t>
  </si>
  <si>
    <t>0000239</t>
  </si>
  <si>
    <t>安波茶</t>
  </si>
  <si>
    <t>205</t>
  </si>
  <si>
    <t>023</t>
  </si>
  <si>
    <t>宜野湾市</t>
  </si>
  <si>
    <t>0001301</t>
  </si>
  <si>
    <t>0001303</t>
  </si>
  <si>
    <t>嘉数ハイツ</t>
  </si>
  <si>
    <t>0001305</t>
  </si>
  <si>
    <t>宇地泊</t>
  </si>
  <si>
    <t>0001307</t>
  </si>
  <si>
    <t>0001310</t>
  </si>
  <si>
    <t>0001311</t>
  </si>
  <si>
    <t>嘉数(宜野湾)</t>
  </si>
  <si>
    <t>0001312</t>
  </si>
  <si>
    <t>0001313</t>
  </si>
  <si>
    <t>我如古販売センター</t>
  </si>
  <si>
    <t>0001316</t>
  </si>
  <si>
    <t>我如古東</t>
  </si>
  <si>
    <t>0001319</t>
  </si>
  <si>
    <t>宜野湾販売センター</t>
  </si>
  <si>
    <t>0001322</t>
  </si>
  <si>
    <t>0001327</t>
  </si>
  <si>
    <t>新城(宜野湾)</t>
  </si>
  <si>
    <t>0001329</t>
  </si>
  <si>
    <t>0001330</t>
  </si>
  <si>
    <t>0001331</t>
  </si>
  <si>
    <t>長田東</t>
  </si>
  <si>
    <t>328</t>
  </si>
  <si>
    <t>022</t>
  </si>
  <si>
    <t>中城村</t>
  </si>
  <si>
    <t>0001801</t>
  </si>
  <si>
    <t>登又</t>
  </si>
  <si>
    <t>0001802</t>
  </si>
  <si>
    <t>当間(中城)</t>
  </si>
  <si>
    <t>0001804</t>
  </si>
  <si>
    <t>北上原第二</t>
  </si>
  <si>
    <t>0001806</t>
  </si>
  <si>
    <t>南上原</t>
  </si>
  <si>
    <t>0001808</t>
  </si>
  <si>
    <t>伊集</t>
  </si>
  <si>
    <t>0001809</t>
  </si>
  <si>
    <t>北浜</t>
  </si>
  <si>
    <t>0001810</t>
  </si>
  <si>
    <t>和宇慶</t>
  </si>
  <si>
    <t>0001811</t>
  </si>
  <si>
    <t>津覇(中城)</t>
  </si>
  <si>
    <t>0001812</t>
  </si>
  <si>
    <t>奥間(中城)</t>
  </si>
  <si>
    <t>0001814</t>
  </si>
  <si>
    <t>安里(中城)</t>
  </si>
  <si>
    <t>0001815</t>
  </si>
  <si>
    <t>屋宜(中城)</t>
  </si>
  <si>
    <t>0001816</t>
  </si>
  <si>
    <t>添石(中城)</t>
  </si>
  <si>
    <t>0001817</t>
  </si>
  <si>
    <t>伊舎堂</t>
  </si>
  <si>
    <t>0001819</t>
  </si>
  <si>
    <t>久場</t>
  </si>
  <si>
    <t>0001821</t>
  </si>
  <si>
    <t>中城団地</t>
  </si>
  <si>
    <t>327</t>
  </si>
  <si>
    <t>024</t>
  </si>
  <si>
    <t>北中城村</t>
  </si>
  <si>
    <t>0001904</t>
  </si>
  <si>
    <t>熱田（北中）</t>
  </si>
  <si>
    <t>0001905</t>
  </si>
  <si>
    <t>渡口（北中）</t>
  </si>
  <si>
    <t>0001907</t>
  </si>
  <si>
    <t>安谷屋</t>
  </si>
  <si>
    <t>0001908</t>
  </si>
  <si>
    <t>北中販売センター</t>
  </si>
  <si>
    <t>0001910</t>
  </si>
  <si>
    <t>屋宜原（北中）</t>
  </si>
  <si>
    <t>0001914</t>
  </si>
  <si>
    <t>石平</t>
  </si>
  <si>
    <t>211</t>
  </si>
  <si>
    <t>026</t>
  </si>
  <si>
    <t>沖縄市</t>
  </si>
  <si>
    <t>0001402</t>
  </si>
  <si>
    <t>諸見</t>
  </si>
  <si>
    <t>0001405</t>
  </si>
  <si>
    <t>沖縄中央</t>
  </si>
  <si>
    <t>0001410</t>
  </si>
  <si>
    <t>コザ中央</t>
  </si>
  <si>
    <t>0001412</t>
  </si>
  <si>
    <t>胡屋(沖縄市)</t>
  </si>
  <si>
    <t>0001413</t>
  </si>
  <si>
    <t>園田</t>
  </si>
  <si>
    <t>0001414</t>
  </si>
  <si>
    <t>久保田</t>
  </si>
  <si>
    <t>0001435</t>
  </si>
  <si>
    <t>南桃原</t>
  </si>
  <si>
    <t>0001436</t>
  </si>
  <si>
    <t>山里･山内</t>
  </si>
  <si>
    <t>0006430</t>
  </si>
  <si>
    <t>スタ－ズ第二ゲ－ト</t>
  </si>
  <si>
    <t>027</t>
  </si>
  <si>
    <t>0001407</t>
  </si>
  <si>
    <t>美越</t>
  </si>
  <si>
    <t>0001418</t>
  </si>
  <si>
    <t>宮里東･美里</t>
  </si>
  <si>
    <t>0001419</t>
  </si>
  <si>
    <t>高原中央</t>
  </si>
  <si>
    <t>0001420</t>
  </si>
  <si>
    <t>泡瀬南</t>
  </si>
  <si>
    <t>0001423</t>
  </si>
  <si>
    <t>海邦町</t>
  </si>
  <si>
    <t>0001425</t>
  </si>
  <si>
    <t>泡瀬崎･桃原</t>
  </si>
  <si>
    <t>0001426</t>
  </si>
  <si>
    <t>古謝･泡瀬第三</t>
  </si>
  <si>
    <t>0001429</t>
  </si>
  <si>
    <t>知花販売センター</t>
  </si>
  <si>
    <t>0001430</t>
  </si>
  <si>
    <t>登川</t>
  </si>
  <si>
    <t>0001432</t>
  </si>
  <si>
    <t>池原</t>
  </si>
  <si>
    <t>0001439</t>
  </si>
  <si>
    <t>泡瀬二丁目</t>
  </si>
  <si>
    <t>326</t>
  </si>
  <si>
    <t>030</t>
  </si>
  <si>
    <t>北谷町</t>
  </si>
  <si>
    <t>0002202</t>
  </si>
  <si>
    <t>砂辺</t>
  </si>
  <si>
    <t>0002203</t>
  </si>
  <si>
    <t>砂辺団地</t>
  </si>
  <si>
    <t>0002205</t>
  </si>
  <si>
    <t>北谷西</t>
  </si>
  <si>
    <t>0002206</t>
  </si>
  <si>
    <t>北谷中央販売センター</t>
  </si>
  <si>
    <t>325</t>
  </si>
  <si>
    <t>031</t>
  </si>
  <si>
    <t>嘉手納町</t>
  </si>
  <si>
    <t>0002302</t>
  </si>
  <si>
    <t>水釜第一</t>
  </si>
  <si>
    <t>0002303</t>
  </si>
  <si>
    <t>水釜第二</t>
  </si>
  <si>
    <t>0002305</t>
  </si>
  <si>
    <t>嘉手納･屋良</t>
  </si>
  <si>
    <t>324</t>
  </si>
  <si>
    <t>032</t>
  </si>
  <si>
    <t>読谷村</t>
  </si>
  <si>
    <t>0002401</t>
  </si>
  <si>
    <t>大湾</t>
  </si>
  <si>
    <t>0002402</t>
  </si>
  <si>
    <t>渡具知(読谷)</t>
  </si>
  <si>
    <t>0002403</t>
  </si>
  <si>
    <t>伊良皆</t>
  </si>
  <si>
    <t>0002404</t>
  </si>
  <si>
    <t>大木</t>
  </si>
  <si>
    <t>0002405</t>
  </si>
  <si>
    <t>楚辺(読谷)</t>
  </si>
  <si>
    <t>0002407</t>
  </si>
  <si>
    <t>波平第一</t>
  </si>
  <si>
    <t>0002408</t>
  </si>
  <si>
    <t>波平第二</t>
  </si>
  <si>
    <t>0002411</t>
  </si>
  <si>
    <t>渡慶次･瀬名波</t>
  </si>
  <si>
    <t>0002413</t>
  </si>
  <si>
    <t>高志保センター</t>
  </si>
  <si>
    <t>0002414</t>
  </si>
  <si>
    <t>喜名・座喜味</t>
  </si>
  <si>
    <t>0002415</t>
  </si>
  <si>
    <t>読谷ハイランド</t>
  </si>
  <si>
    <t>0002417</t>
  </si>
  <si>
    <t>古堅(読谷)</t>
  </si>
  <si>
    <t>213</t>
  </si>
  <si>
    <t>029</t>
  </si>
  <si>
    <t>うるま市</t>
  </si>
  <si>
    <t>0001501</t>
  </si>
  <si>
    <t>前原(具志川)</t>
  </si>
  <si>
    <t>0001503</t>
  </si>
  <si>
    <t>豊原(具志川)</t>
  </si>
  <si>
    <t>0001505</t>
  </si>
  <si>
    <t>川田</t>
  </si>
  <si>
    <t>0001507</t>
  </si>
  <si>
    <t>みやざと(具志川)</t>
  </si>
  <si>
    <t>0001510</t>
  </si>
  <si>
    <t>赤道･江洲</t>
  </si>
  <si>
    <t>0001512</t>
  </si>
  <si>
    <t>米原</t>
  </si>
  <si>
    <t>0001514</t>
  </si>
  <si>
    <t>喜仲</t>
  </si>
  <si>
    <t>0001516</t>
  </si>
  <si>
    <t>平良川</t>
  </si>
  <si>
    <t>0001517</t>
  </si>
  <si>
    <t>安慶名販売センター</t>
  </si>
  <si>
    <t>0001518</t>
  </si>
  <si>
    <t>みどり町</t>
  </si>
  <si>
    <t>0001519</t>
  </si>
  <si>
    <t>川崎</t>
  </si>
  <si>
    <t>0001520</t>
  </si>
  <si>
    <t>天願</t>
  </si>
  <si>
    <t>0001521</t>
  </si>
  <si>
    <t>昆布</t>
  </si>
  <si>
    <t>0001525</t>
  </si>
  <si>
    <t>具志川東販売センター</t>
  </si>
  <si>
    <t>0001526</t>
  </si>
  <si>
    <t>大田</t>
  </si>
  <si>
    <t>0001528</t>
  </si>
  <si>
    <t>暗川</t>
  </si>
  <si>
    <t>0001531</t>
  </si>
  <si>
    <t>栄野比</t>
  </si>
  <si>
    <t>025</t>
  </si>
  <si>
    <t>0002001</t>
  </si>
  <si>
    <t>南風原(勝連)</t>
  </si>
  <si>
    <t>0002002</t>
  </si>
  <si>
    <t>浜屋</t>
  </si>
  <si>
    <t>0002003</t>
  </si>
  <si>
    <t>上照間</t>
  </si>
  <si>
    <t>0002004</t>
  </si>
  <si>
    <t>平安名</t>
  </si>
  <si>
    <t>0002005</t>
  </si>
  <si>
    <t>平敷屋</t>
  </si>
  <si>
    <t>0002006</t>
  </si>
  <si>
    <t>津堅</t>
  </si>
  <si>
    <t>0002008</t>
  </si>
  <si>
    <t>浜比嘉(勝連)</t>
  </si>
  <si>
    <t>028</t>
  </si>
  <si>
    <t>0002101</t>
  </si>
  <si>
    <t>西原(与那城)</t>
  </si>
  <si>
    <t>0002102</t>
  </si>
  <si>
    <t>与那城</t>
  </si>
  <si>
    <t>0002103</t>
  </si>
  <si>
    <t>饒辺</t>
  </si>
  <si>
    <t>0002105</t>
  </si>
  <si>
    <t>屋慶名</t>
  </si>
  <si>
    <t>0002106</t>
  </si>
  <si>
    <t>平安座</t>
  </si>
  <si>
    <t>0002107</t>
  </si>
  <si>
    <t>東照間</t>
  </si>
  <si>
    <t>0002109</t>
  </si>
  <si>
    <t>桃原(与那城)</t>
  </si>
  <si>
    <t>0002110</t>
  </si>
  <si>
    <t>高離</t>
  </si>
  <si>
    <t>0002112</t>
  </si>
  <si>
    <t>伊計</t>
  </si>
  <si>
    <t>033</t>
  </si>
  <si>
    <t>0001602</t>
  </si>
  <si>
    <t>東恩納･長坂原</t>
  </si>
  <si>
    <t>0001604</t>
  </si>
  <si>
    <t>伊波</t>
  </si>
  <si>
    <t>0001605</t>
  </si>
  <si>
    <t>山城</t>
  </si>
  <si>
    <t>0001609</t>
  </si>
  <si>
    <t>石川第一</t>
  </si>
  <si>
    <t>0001610</t>
  </si>
  <si>
    <t>石川第二</t>
  </si>
  <si>
    <t>0001611</t>
  </si>
  <si>
    <t>石川第三</t>
  </si>
  <si>
    <t>0001612</t>
  </si>
  <si>
    <t>石川東山</t>
  </si>
  <si>
    <t>209</t>
  </si>
  <si>
    <t>040</t>
  </si>
  <si>
    <t>名護市</t>
  </si>
  <si>
    <t>0002516</t>
  </si>
  <si>
    <t>湖辺底</t>
  </si>
  <si>
    <t>0002517</t>
  </si>
  <si>
    <t>喜瀬</t>
  </si>
  <si>
    <t>0002518</t>
  </si>
  <si>
    <t>幸喜</t>
  </si>
  <si>
    <t>0002519</t>
  </si>
  <si>
    <t>許田</t>
  </si>
  <si>
    <t>0002520</t>
  </si>
  <si>
    <t>数久田</t>
  </si>
  <si>
    <t>0002521</t>
  </si>
  <si>
    <t>世冨慶</t>
  </si>
  <si>
    <t>0002522</t>
  </si>
  <si>
    <t>東江</t>
  </si>
  <si>
    <t>0002523</t>
  </si>
  <si>
    <t>名護中央</t>
  </si>
  <si>
    <t>0002525</t>
  </si>
  <si>
    <t>大中･大西</t>
  </si>
  <si>
    <t>0002527</t>
  </si>
  <si>
    <t>宮里(名護)</t>
  </si>
  <si>
    <t>0002552</t>
  </si>
  <si>
    <t>名護西</t>
  </si>
  <si>
    <t>0002553</t>
  </si>
  <si>
    <t>柳(名護)</t>
  </si>
  <si>
    <t>0002554</t>
  </si>
  <si>
    <t>大北･伊差川</t>
  </si>
  <si>
    <t>0002561</t>
  </si>
  <si>
    <t>県営名護団地</t>
  </si>
  <si>
    <t>0002565</t>
  </si>
  <si>
    <t>白銀</t>
  </si>
  <si>
    <t>0002574</t>
  </si>
  <si>
    <t>名護直送</t>
  </si>
  <si>
    <t>041</t>
  </si>
  <si>
    <t>0002528</t>
  </si>
  <si>
    <t>宇茂佐</t>
  </si>
  <si>
    <t>0002530</t>
  </si>
  <si>
    <t>屋部</t>
  </si>
  <si>
    <t>0002531</t>
  </si>
  <si>
    <t>旭川</t>
  </si>
  <si>
    <t>0002532</t>
  </si>
  <si>
    <t>山入端</t>
  </si>
  <si>
    <t>0002533</t>
  </si>
  <si>
    <t>安和</t>
  </si>
  <si>
    <t>0002535</t>
  </si>
  <si>
    <t>部間</t>
  </si>
  <si>
    <t>042</t>
  </si>
  <si>
    <t>0002538</t>
  </si>
  <si>
    <t>我部祖河</t>
  </si>
  <si>
    <t>0002539</t>
  </si>
  <si>
    <t>古我知</t>
  </si>
  <si>
    <t>0002542</t>
  </si>
  <si>
    <t>仲尾</t>
  </si>
  <si>
    <t>0002543</t>
  </si>
  <si>
    <t>仲尾次(名護)</t>
  </si>
  <si>
    <t>0002544</t>
  </si>
  <si>
    <t>真喜屋</t>
  </si>
  <si>
    <t>0002545</t>
  </si>
  <si>
    <t>稲嶺</t>
  </si>
  <si>
    <t>0002556</t>
  </si>
  <si>
    <t>田井等第二</t>
  </si>
  <si>
    <t>0002557</t>
  </si>
  <si>
    <t>田井等第一</t>
  </si>
  <si>
    <t>0002558</t>
  </si>
  <si>
    <t>源河</t>
  </si>
  <si>
    <t>0002572</t>
  </si>
  <si>
    <t>呉我</t>
  </si>
  <si>
    <t>043</t>
  </si>
  <si>
    <t>0002546</t>
  </si>
  <si>
    <t>屋我</t>
  </si>
  <si>
    <t>0002547</t>
  </si>
  <si>
    <t>済井出</t>
  </si>
  <si>
    <t>0002548</t>
  </si>
  <si>
    <t>饒平名</t>
  </si>
  <si>
    <t>0002549</t>
  </si>
  <si>
    <t>我部</t>
  </si>
  <si>
    <t>0002550</t>
  </si>
  <si>
    <t>運天原</t>
  </si>
  <si>
    <t>0002551</t>
  </si>
  <si>
    <t>愛楽園</t>
  </si>
  <si>
    <t>044</t>
  </si>
  <si>
    <t>0002501</t>
  </si>
  <si>
    <t>久志</t>
  </si>
  <si>
    <t>0002502</t>
  </si>
  <si>
    <t>豊原(名護)</t>
  </si>
  <si>
    <t>0002503</t>
  </si>
  <si>
    <t>辺野古第一</t>
  </si>
  <si>
    <t>0002504</t>
  </si>
  <si>
    <t>辺野古第二</t>
  </si>
  <si>
    <t>0002507</t>
  </si>
  <si>
    <t>0002508</t>
  </si>
  <si>
    <t>瀬嵩</t>
  </si>
  <si>
    <t>0002509</t>
  </si>
  <si>
    <t>汀間</t>
  </si>
  <si>
    <t>0002510</t>
  </si>
  <si>
    <t>安部</t>
  </si>
  <si>
    <t>0002511</t>
  </si>
  <si>
    <t>嘉陽</t>
  </si>
  <si>
    <t>0002512</t>
  </si>
  <si>
    <t>天仁屋</t>
  </si>
  <si>
    <t>0002513</t>
  </si>
  <si>
    <t>底仁屋</t>
  </si>
  <si>
    <t>0002515</t>
  </si>
  <si>
    <t>三原(名護)</t>
  </si>
  <si>
    <t>311</t>
  </si>
  <si>
    <t>045</t>
  </si>
  <si>
    <t>恩納村</t>
  </si>
  <si>
    <t>0002801</t>
  </si>
  <si>
    <t>宇加地</t>
  </si>
  <si>
    <t>0002802</t>
  </si>
  <si>
    <t>ビル原</t>
  </si>
  <si>
    <t>0002803</t>
  </si>
  <si>
    <t>真栄田(恩納)</t>
  </si>
  <si>
    <t>0002804</t>
  </si>
  <si>
    <t>塩屋(恩納)</t>
  </si>
  <si>
    <t>0002805</t>
  </si>
  <si>
    <t>喜瀬武原</t>
  </si>
  <si>
    <t>0002806</t>
  </si>
  <si>
    <t>山田(恩納)</t>
  </si>
  <si>
    <t>0002807</t>
  </si>
  <si>
    <t>仲泊(恩納)</t>
  </si>
  <si>
    <t>0002809</t>
  </si>
  <si>
    <t>富着･前兼久</t>
  </si>
  <si>
    <t>0002810</t>
  </si>
  <si>
    <t>谷茶(恩納)</t>
  </si>
  <si>
    <t>0002812</t>
  </si>
  <si>
    <t>0002813</t>
  </si>
  <si>
    <t>恩納</t>
  </si>
  <si>
    <t>0002814</t>
  </si>
  <si>
    <t>太田(恩納)</t>
  </si>
  <si>
    <t>0002815</t>
  </si>
  <si>
    <t>瀬良垣</t>
  </si>
  <si>
    <t>0002816</t>
  </si>
  <si>
    <t>安富祖</t>
  </si>
  <si>
    <t>0002817</t>
  </si>
  <si>
    <t>熱田(恩納)</t>
  </si>
  <si>
    <t>0002818</t>
  </si>
  <si>
    <t>名嘉真(恩納)</t>
  </si>
  <si>
    <t>0002821</t>
  </si>
  <si>
    <t>伊武部</t>
  </si>
  <si>
    <t>314</t>
  </si>
  <si>
    <t>046</t>
  </si>
  <si>
    <t>金武町</t>
  </si>
  <si>
    <t>0002601</t>
  </si>
  <si>
    <t>屋嘉</t>
  </si>
  <si>
    <t>0002602</t>
  </si>
  <si>
    <t>伊芸</t>
  </si>
  <si>
    <t>0002603</t>
  </si>
  <si>
    <t>金武北</t>
  </si>
  <si>
    <t>0002604</t>
  </si>
  <si>
    <t>金武南</t>
  </si>
  <si>
    <t>0002607</t>
  </si>
  <si>
    <t>中川</t>
  </si>
  <si>
    <t>313</t>
  </si>
  <si>
    <t>047</t>
  </si>
  <si>
    <t>宜野座村</t>
  </si>
  <si>
    <t>0002701</t>
  </si>
  <si>
    <t>漢那</t>
  </si>
  <si>
    <t>0002702</t>
  </si>
  <si>
    <t>福山</t>
  </si>
  <si>
    <t>0002703</t>
  </si>
  <si>
    <t>惣慶</t>
  </si>
  <si>
    <t>0002704</t>
  </si>
  <si>
    <t>宜野座</t>
  </si>
  <si>
    <t>0002707</t>
  </si>
  <si>
    <t>松田</t>
  </si>
  <si>
    <t>0002709</t>
  </si>
  <si>
    <t>城原</t>
  </si>
  <si>
    <t>308</t>
  </si>
  <si>
    <t>048</t>
  </si>
  <si>
    <t>本部町</t>
  </si>
  <si>
    <t>0002901</t>
  </si>
  <si>
    <t>塩川</t>
  </si>
  <si>
    <t>0002902</t>
  </si>
  <si>
    <t>崎本部</t>
  </si>
  <si>
    <t>0002904</t>
  </si>
  <si>
    <t>北里(本部)</t>
  </si>
  <si>
    <t>0002905</t>
  </si>
  <si>
    <t>瀬底</t>
  </si>
  <si>
    <t>0002909</t>
  </si>
  <si>
    <t>本部谷茶</t>
  </si>
  <si>
    <t>0002910</t>
  </si>
  <si>
    <t>本部販売センター</t>
  </si>
  <si>
    <t>0002912</t>
  </si>
  <si>
    <t>伊野波第一</t>
  </si>
  <si>
    <t>0002913</t>
  </si>
  <si>
    <t>並里</t>
  </si>
  <si>
    <t>0002914</t>
  </si>
  <si>
    <t>伊野波第二</t>
  </si>
  <si>
    <t>0002915</t>
  </si>
  <si>
    <t>野原(本部)</t>
  </si>
  <si>
    <t>0002917</t>
  </si>
  <si>
    <t>浦崎･浜元(本部)</t>
  </si>
  <si>
    <t>0002918</t>
  </si>
  <si>
    <t>謝花(本部)</t>
  </si>
  <si>
    <t>0002919</t>
  </si>
  <si>
    <t>古島(本部)</t>
  </si>
  <si>
    <t>0002922</t>
  </si>
  <si>
    <t>備瀬</t>
  </si>
  <si>
    <t>0002924</t>
  </si>
  <si>
    <t>具志堅(本部)</t>
  </si>
  <si>
    <t>0002925</t>
  </si>
  <si>
    <t>山川(本部)</t>
  </si>
  <si>
    <t>0002927</t>
  </si>
  <si>
    <t>伊豆味</t>
  </si>
  <si>
    <t>0002932</t>
  </si>
  <si>
    <t>水納島</t>
  </si>
  <si>
    <t>0002933</t>
  </si>
  <si>
    <t>本部直送</t>
  </si>
  <si>
    <t>306</t>
  </si>
  <si>
    <t>049</t>
  </si>
  <si>
    <t>今帰仁村</t>
  </si>
  <si>
    <t>0003001</t>
  </si>
  <si>
    <t>今泊</t>
  </si>
  <si>
    <t>0003002</t>
  </si>
  <si>
    <t>兼次</t>
  </si>
  <si>
    <t>0003004</t>
  </si>
  <si>
    <t>与那嶺</t>
  </si>
  <si>
    <t>0003005</t>
  </si>
  <si>
    <t>諸志</t>
  </si>
  <si>
    <t>0003006</t>
  </si>
  <si>
    <t>崎山</t>
  </si>
  <si>
    <t>0003007</t>
  </si>
  <si>
    <t>仲尾次(今帰仁)</t>
  </si>
  <si>
    <t>0003008</t>
  </si>
  <si>
    <t>越地</t>
  </si>
  <si>
    <t>0003010</t>
  </si>
  <si>
    <t>平敷</t>
  </si>
  <si>
    <t>0003012</t>
  </si>
  <si>
    <t>謝名</t>
  </si>
  <si>
    <t>0003013</t>
  </si>
  <si>
    <t>呉我山</t>
  </si>
  <si>
    <t>0003014</t>
  </si>
  <si>
    <t>古宇利</t>
  </si>
  <si>
    <t>0003019</t>
  </si>
  <si>
    <t>仲宗根(今帰仁)</t>
  </si>
  <si>
    <t>0003020</t>
  </si>
  <si>
    <t>渡喜仁</t>
  </si>
  <si>
    <t>0003022</t>
  </si>
  <si>
    <t>白間</t>
  </si>
  <si>
    <t>0003025</t>
  </si>
  <si>
    <t>山岳･勢理客</t>
  </si>
  <si>
    <t>0003026</t>
  </si>
  <si>
    <t>白間分店</t>
  </si>
  <si>
    <t>0003028</t>
  </si>
  <si>
    <t>0003030</t>
  </si>
  <si>
    <t>今帰仁直送</t>
  </si>
  <si>
    <t>0003031</t>
  </si>
  <si>
    <t>302</t>
  </si>
  <si>
    <t>050</t>
  </si>
  <si>
    <t>大宜味村</t>
  </si>
  <si>
    <t>0003201</t>
  </si>
  <si>
    <t>津波(大宜味)</t>
  </si>
  <si>
    <t>0003202</t>
  </si>
  <si>
    <t>宮城(大宜味)</t>
  </si>
  <si>
    <t>0003203</t>
  </si>
  <si>
    <t>江洲(大宜味)</t>
  </si>
  <si>
    <t>0003204</t>
  </si>
  <si>
    <t>大保</t>
  </si>
  <si>
    <t>0003205</t>
  </si>
  <si>
    <t>田港</t>
  </si>
  <si>
    <t>0003206</t>
  </si>
  <si>
    <t>塩屋(大宜味)</t>
  </si>
  <si>
    <t>0003207</t>
  </si>
  <si>
    <t>根路銘</t>
  </si>
  <si>
    <t>0003208</t>
  </si>
  <si>
    <t>大兼久</t>
  </si>
  <si>
    <t>0003209</t>
  </si>
  <si>
    <t>饒波(大宜味)</t>
  </si>
  <si>
    <t>0003210</t>
  </si>
  <si>
    <t>喜如嘉</t>
  </si>
  <si>
    <t>0003211</t>
  </si>
  <si>
    <t>謝名城</t>
  </si>
  <si>
    <t>0003212</t>
  </si>
  <si>
    <t>田嘉里</t>
  </si>
  <si>
    <t>0003213</t>
  </si>
  <si>
    <t>上原(大宜味)</t>
  </si>
  <si>
    <t>0003216</t>
  </si>
  <si>
    <t>屋古</t>
  </si>
  <si>
    <t>0003217</t>
  </si>
  <si>
    <t>大宜味</t>
  </si>
  <si>
    <t>0003218</t>
  </si>
  <si>
    <t>大宜味団地</t>
  </si>
  <si>
    <t>0003219</t>
  </si>
  <si>
    <t>大宜味直送</t>
  </si>
  <si>
    <t>303</t>
  </si>
  <si>
    <t>051</t>
  </si>
  <si>
    <t>東村</t>
  </si>
  <si>
    <t>0003101</t>
  </si>
  <si>
    <t>有銘</t>
  </si>
  <si>
    <t>0003104</t>
  </si>
  <si>
    <t>平良(東村)</t>
  </si>
  <si>
    <t>0003105</t>
  </si>
  <si>
    <t>川田(東村)</t>
  </si>
  <si>
    <t>0003107</t>
  </si>
  <si>
    <t>イノガマ</t>
  </si>
  <si>
    <t>0003109</t>
  </si>
  <si>
    <t>高江</t>
  </si>
  <si>
    <t>0003110</t>
  </si>
  <si>
    <t>301</t>
  </si>
  <si>
    <t>052</t>
  </si>
  <si>
    <t>国頭村</t>
  </si>
  <si>
    <t>0003301</t>
  </si>
  <si>
    <t>浜(国頭)</t>
  </si>
  <si>
    <t>0003302</t>
  </si>
  <si>
    <t>半地</t>
  </si>
  <si>
    <t>0003303</t>
  </si>
  <si>
    <t>比地第一</t>
  </si>
  <si>
    <t>0003304</t>
  </si>
  <si>
    <t>比地第二</t>
  </si>
  <si>
    <t>0003305</t>
  </si>
  <si>
    <t>奥間(国頭)</t>
  </si>
  <si>
    <t>0003306</t>
  </si>
  <si>
    <t>辺土名</t>
  </si>
  <si>
    <t>0003307</t>
  </si>
  <si>
    <t>桃原(国頭)</t>
  </si>
  <si>
    <t>0003308</t>
  </si>
  <si>
    <t>鏡地</t>
  </si>
  <si>
    <t>0003310</t>
  </si>
  <si>
    <t>伊地</t>
  </si>
  <si>
    <t>0003311</t>
  </si>
  <si>
    <t>与那</t>
  </si>
  <si>
    <t>0003313</t>
  </si>
  <si>
    <t>佐手･謝敷</t>
  </si>
  <si>
    <t>0003314</t>
  </si>
  <si>
    <t>辺野喜</t>
  </si>
  <si>
    <t>0003315</t>
  </si>
  <si>
    <t>宇嘉</t>
  </si>
  <si>
    <t>0003316</t>
  </si>
  <si>
    <t>宜名真</t>
  </si>
  <si>
    <t>0003317</t>
  </si>
  <si>
    <t>辺戸</t>
  </si>
  <si>
    <t>0003318</t>
  </si>
  <si>
    <t>奥売店</t>
  </si>
  <si>
    <t>0003319</t>
  </si>
  <si>
    <t>安波</t>
  </si>
  <si>
    <t>0003320</t>
  </si>
  <si>
    <t>安田</t>
  </si>
  <si>
    <t>0003322</t>
  </si>
  <si>
    <t>国頭直送</t>
  </si>
  <si>
    <t>214</t>
  </si>
  <si>
    <t>060</t>
  </si>
  <si>
    <t>宮古島市*</t>
  </si>
  <si>
    <t>0003701</t>
  </si>
  <si>
    <t>0003702</t>
  </si>
  <si>
    <t>0003703</t>
  </si>
  <si>
    <t>0003706</t>
  </si>
  <si>
    <t>0003707</t>
  </si>
  <si>
    <t>0004101</t>
  </si>
  <si>
    <t>0004103</t>
  </si>
  <si>
    <t>0004201</t>
  </si>
  <si>
    <t>207</t>
  </si>
  <si>
    <t>061</t>
  </si>
  <si>
    <t>石垣市*</t>
  </si>
  <si>
    <t>0004301</t>
  </si>
  <si>
    <t>0004307</t>
  </si>
  <si>
    <t>0004308</t>
  </si>
  <si>
    <t>0004401</t>
  </si>
  <si>
    <t>0004402</t>
  </si>
  <si>
    <t>0004403</t>
  </si>
  <si>
    <t>0004404</t>
  </si>
  <si>
    <t>0004405</t>
  </si>
  <si>
    <t>0004406</t>
  </si>
  <si>
    <t>0004411</t>
  </si>
  <si>
    <t>0004501</t>
  </si>
  <si>
    <t>0004502</t>
  </si>
  <si>
    <t>361</t>
  </si>
  <si>
    <t>062</t>
  </si>
  <si>
    <t>久米島町*</t>
  </si>
  <si>
    <t>0004601</t>
  </si>
  <si>
    <t>0004602</t>
  </si>
  <si>
    <t>0004603</t>
  </si>
  <si>
    <t>0004604</t>
  </si>
  <si>
    <t>0004605</t>
  </si>
  <si>
    <t>0004606</t>
  </si>
  <si>
    <t>0004702</t>
  </si>
  <si>
    <t>0004703</t>
  </si>
  <si>
    <t>0004705</t>
  </si>
  <si>
    <t>0004706</t>
  </si>
  <si>
    <t>0004707</t>
  </si>
  <si>
    <t>063</t>
  </si>
  <si>
    <t>伊江村*</t>
  </si>
  <si>
    <t>0003402</t>
  </si>
  <si>
    <t>伊江島</t>
  </si>
  <si>
    <t>064</t>
  </si>
  <si>
    <t>伊是名村*</t>
  </si>
  <si>
    <t>0003501</t>
  </si>
  <si>
    <t>伊是名</t>
  </si>
  <si>
    <t>065</t>
  </si>
  <si>
    <t>伊平屋村*</t>
  </si>
  <si>
    <t>0003601</t>
  </si>
  <si>
    <t>我喜屋(伊平屋)</t>
  </si>
  <si>
    <t>0003602</t>
  </si>
  <si>
    <t>前泊(伊平屋)</t>
  </si>
  <si>
    <t>0003603</t>
  </si>
  <si>
    <t>島尻(伊平屋)</t>
  </si>
  <si>
    <t>0003604</t>
  </si>
  <si>
    <t>田名(伊平屋)</t>
  </si>
  <si>
    <t>0003605</t>
  </si>
  <si>
    <t>野甫(伊平屋)</t>
  </si>
  <si>
    <t>067</t>
  </si>
  <si>
    <t>渡名喜村*</t>
  </si>
  <si>
    <t>0005001</t>
  </si>
  <si>
    <t>渡名喜</t>
  </si>
  <si>
    <t>068</t>
  </si>
  <si>
    <t>渡嘉敷村*</t>
  </si>
  <si>
    <t>0005101</t>
  </si>
  <si>
    <t>渡嘉敷島</t>
  </si>
  <si>
    <t>069</t>
  </si>
  <si>
    <t>座間味村*</t>
  </si>
  <si>
    <t>0004901</t>
  </si>
  <si>
    <t>座間味</t>
  </si>
  <si>
    <t>0004902</t>
  </si>
  <si>
    <t>阿嘉・慶留間</t>
  </si>
  <si>
    <t>070</t>
  </si>
  <si>
    <t>粟国村*</t>
  </si>
  <si>
    <t>0004801</t>
  </si>
  <si>
    <t>粟国</t>
  </si>
  <si>
    <t>071</t>
  </si>
  <si>
    <t>南大東村*</t>
  </si>
  <si>
    <t>0005201</t>
  </si>
  <si>
    <t>南大東</t>
  </si>
  <si>
    <t>073</t>
  </si>
  <si>
    <t>県外離島</t>
  </si>
  <si>
    <t>0005903</t>
  </si>
  <si>
    <t>沖永良部島</t>
  </si>
  <si>
    <t>※合計・小計枠は入力できません</t>
    <rPh sb="1" eb="3">
      <t>ゴウケイ</t>
    </rPh>
    <phoneticPr fontId="21"/>
  </si>
  <si>
    <t>折込日</t>
    <rPh sb="0" eb="2">
      <t>オリコミ</t>
    </rPh>
    <rPh sb="2" eb="3">
      <t>ビ</t>
    </rPh>
    <phoneticPr fontId="21"/>
  </si>
  <si>
    <t>折込チラシ部数表</t>
    <phoneticPr fontId="21"/>
  </si>
  <si>
    <t>多良間村*</t>
    <rPh sb="0" eb="4">
      <t>タラマソン</t>
    </rPh>
    <phoneticPr fontId="10"/>
  </si>
  <si>
    <t>竹富町*</t>
    <rPh sb="0" eb="3">
      <t>タケトミチョウ</t>
    </rPh>
    <phoneticPr fontId="10"/>
  </si>
  <si>
    <t>与那国町*</t>
    <rPh sb="0" eb="4">
      <t>ヨナグニチョウ</t>
    </rPh>
    <phoneticPr fontId="10"/>
  </si>
  <si>
    <t>宮古島市*</t>
    <phoneticPr fontId="10"/>
  </si>
  <si>
    <t>石垣市*</t>
    <rPh sb="0" eb="3">
      <t>イシガキシ</t>
    </rPh>
    <phoneticPr fontId="10"/>
  </si>
  <si>
    <t>福里直送（旧城辺）</t>
    <rPh sb="5" eb="6">
      <t>キュウ</t>
    </rPh>
    <phoneticPr fontId="10"/>
  </si>
  <si>
    <t>宮古北販売（旧平良）</t>
    <rPh sb="6" eb="7">
      <t>キュウ</t>
    </rPh>
    <phoneticPr fontId="10"/>
  </si>
  <si>
    <t>池間（旧平良）</t>
    <phoneticPr fontId="10"/>
  </si>
  <si>
    <t>下地直送（旧下地）</t>
    <phoneticPr fontId="10"/>
  </si>
  <si>
    <t>伊良部（旧伊良部）</t>
    <phoneticPr fontId="10"/>
  </si>
  <si>
    <t>多良間（多良間）</t>
    <phoneticPr fontId="10"/>
  </si>
  <si>
    <t>石垣東西（石垣）</t>
    <phoneticPr fontId="10"/>
  </si>
  <si>
    <t>川平(石垣）</t>
    <phoneticPr fontId="10"/>
  </si>
  <si>
    <t>石垣直送（石垣）</t>
    <phoneticPr fontId="10"/>
  </si>
  <si>
    <t>竹富（竹富）</t>
    <phoneticPr fontId="10"/>
  </si>
  <si>
    <t>小浜（竹富）</t>
    <phoneticPr fontId="10"/>
  </si>
  <si>
    <t>黒島（竹富）</t>
    <phoneticPr fontId="10"/>
  </si>
  <si>
    <t>波照間（竹富）</t>
    <phoneticPr fontId="10"/>
  </si>
  <si>
    <t>船浦（竹富）</t>
    <phoneticPr fontId="10"/>
  </si>
  <si>
    <t>船浮（竹富）</t>
    <phoneticPr fontId="10"/>
  </si>
  <si>
    <t>祖納（与那国）</t>
    <phoneticPr fontId="10"/>
  </si>
  <si>
    <t>久部良（与那国）</t>
    <phoneticPr fontId="10"/>
  </si>
  <si>
    <t>久米島西（具志川）</t>
    <phoneticPr fontId="10"/>
  </si>
  <si>
    <t>久米島東（具志川）</t>
    <phoneticPr fontId="10"/>
  </si>
  <si>
    <t>西銘（具志川)</t>
    <phoneticPr fontId="10"/>
  </si>
  <si>
    <t>大原（具志川)</t>
    <phoneticPr fontId="10"/>
  </si>
  <si>
    <t>仲泊・兼城（具志川)</t>
    <phoneticPr fontId="10"/>
  </si>
  <si>
    <t>嘉手苅（具志川)</t>
    <phoneticPr fontId="10"/>
  </si>
  <si>
    <t>儀間（仲里）</t>
    <phoneticPr fontId="10"/>
  </si>
  <si>
    <t>真謝（仲里)</t>
    <phoneticPr fontId="10"/>
  </si>
  <si>
    <t>阿嘉（仲里)</t>
    <phoneticPr fontId="10"/>
  </si>
  <si>
    <t>真我里（仲里）</t>
    <phoneticPr fontId="10"/>
  </si>
  <si>
    <t>比嘉（仲里）</t>
    <phoneticPr fontId="10"/>
  </si>
  <si>
    <t>169</t>
    <phoneticPr fontId="10"/>
  </si>
  <si>
    <t>170</t>
    <phoneticPr fontId="10"/>
  </si>
  <si>
    <t>171</t>
    <phoneticPr fontId="10"/>
  </si>
  <si>
    <t>173</t>
    <phoneticPr fontId="10"/>
  </si>
  <si>
    <t>174</t>
    <phoneticPr fontId="10"/>
  </si>
  <si>
    <t>182</t>
    <phoneticPr fontId="10"/>
  </si>
  <si>
    <t>5909</t>
    <phoneticPr fontId="10"/>
  </si>
  <si>
    <t>販 売 店</t>
    <rPh sb="0" eb="1">
      <t>ハン</t>
    </rPh>
    <rPh sb="2" eb="3">
      <t>バイ</t>
    </rPh>
    <rPh sb="4" eb="5">
      <t>ミセ</t>
    </rPh>
    <phoneticPr fontId="10"/>
  </si>
  <si>
    <t>石嶺団地</t>
    <phoneticPr fontId="10"/>
  </si>
  <si>
    <t>306</t>
    <phoneticPr fontId="10"/>
  </si>
  <si>
    <t>308</t>
    <phoneticPr fontId="10"/>
  </si>
  <si>
    <t>310</t>
    <phoneticPr fontId="10"/>
  </si>
  <si>
    <t>316</t>
    <phoneticPr fontId="10"/>
  </si>
  <si>
    <t>321</t>
    <phoneticPr fontId="10"/>
  </si>
  <si>
    <t>322</t>
    <phoneticPr fontId="10"/>
  </si>
  <si>
    <t>325</t>
    <phoneticPr fontId="10"/>
  </si>
  <si>
    <t>326</t>
    <phoneticPr fontId="10"/>
  </si>
  <si>
    <t>328</t>
    <phoneticPr fontId="10"/>
  </si>
  <si>
    <t>335</t>
    <phoneticPr fontId="10"/>
  </si>
  <si>
    <t>337</t>
    <phoneticPr fontId="10"/>
  </si>
  <si>
    <t>338</t>
    <phoneticPr fontId="10"/>
  </si>
  <si>
    <t>343</t>
    <phoneticPr fontId="10"/>
  </si>
  <si>
    <t>344</t>
    <phoneticPr fontId="10"/>
  </si>
  <si>
    <t>348</t>
    <phoneticPr fontId="10"/>
  </si>
  <si>
    <t>350</t>
    <phoneticPr fontId="10"/>
  </si>
  <si>
    <t>351</t>
    <phoneticPr fontId="10"/>
  </si>
  <si>
    <t>352</t>
    <phoneticPr fontId="10"/>
  </si>
  <si>
    <t>354</t>
    <phoneticPr fontId="10"/>
  </si>
  <si>
    <t>402</t>
    <phoneticPr fontId="10"/>
  </si>
  <si>
    <t>405</t>
    <phoneticPr fontId="10"/>
  </si>
  <si>
    <t>409</t>
    <phoneticPr fontId="10"/>
  </si>
  <si>
    <t>413</t>
    <phoneticPr fontId="10"/>
  </si>
  <si>
    <t>415</t>
    <phoneticPr fontId="10"/>
  </si>
  <si>
    <t>416</t>
    <phoneticPr fontId="10"/>
  </si>
  <si>
    <t>421</t>
    <phoneticPr fontId="10"/>
  </si>
  <si>
    <t>422</t>
    <phoneticPr fontId="10"/>
  </si>
  <si>
    <t>424</t>
    <phoneticPr fontId="10"/>
  </si>
  <si>
    <t>426</t>
    <phoneticPr fontId="10"/>
  </si>
  <si>
    <t>428</t>
    <phoneticPr fontId="10"/>
  </si>
  <si>
    <t>430</t>
    <phoneticPr fontId="10"/>
  </si>
  <si>
    <t>431</t>
    <phoneticPr fontId="10"/>
  </si>
  <si>
    <t>432</t>
    <phoneticPr fontId="10"/>
  </si>
  <si>
    <t>宮古島市</t>
    <rPh sb="2" eb="3">
      <t>ジマ</t>
    </rPh>
    <rPh sb="3" eb="4">
      <t>シ</t>
    </rPh>
    <phoneticPr fontId="10"/>
  </si>
  <si>
    <t>多良間村</t>
    <rPh sb="0" eb="4">
      <t>タラマソン</t>
    </rPh>
    <phoneticPr fontId="10"/>
  </si>
  <si>
    <t>八重山</t>
    <phoneticPr fontId="10"/>
  </si>
  <si>
    <t>石垣市</t>
    <rPh sb="0" eb="3">
      <t>イシガキシ</t>
    </rPh>
    <phoneticPr fontId="10"/>
  </si>
  <si>
    <t>竹富町</t>
    <rPh sb="0" eb="3">
      <t>タケトミチョウ</t>
    </rPh>
    <phoneticPr fontId="10"/>
  </si>
  <si>
    <t>与那国町</t>
    <rPh sb="0" eb="4">
      <t>ヨナグニチョウ</t>
    </rPh>
    <phoneticPr fontId="10"/>
  </si>
  <si>
    <t>久米島町</t>
    <rPh sb="3" eb="4">
      <t>チョウ</t>
    </rPh>
    <phoneticPr fontId="10"/>
  </si>
  <si>
    <t>伊江村</t>
    <rPh sb="2" eb="3">
      <t>ソン</t>
    </rPh>
    <phoneticPr fontId="10"/>
  </si>
  <si>
    <t>首里第一</t>
    <phoneticPr fontId="10"/>
  </si>
  <si>
    <t>CD</t>
    <phoneticPr fontId="10"/>
  </si>
  <si>
    <t>701</t>
    <phoneticPr fontId="10"/>
  </si>
  <si>
    <t>702</t>
    <phoneticPr fontId="10"/>
  </si>
  <si>
    <t>703</t>
    <phoneticPr fontId="10"/>
  </si>
  <si>
    <t>705</t>
    <phoneticPr fontId="10"/>
  </si>
  <si>
    <t>706</t>
    <phoneticPr fontId="10"/>
  </si>
  <si>
    <t>708</t>
    <phoneticPr fontId="10"/>
  </si>
  <si>
    <t>709</t>
    <phoneticPr fontId="10"/>
  </si>
  <si>
    <t>711</t>
    <phoneticPr fontId="10"/>
  </si>
  <si>
    <t>713</t>
    <phoneticPr fontId="10"/>
  </si>
  <si>
    <t>714</t>
    <phoneticPr fontId="10"/>
  </si>
  <si>
    <t>716</t>
    <phoneticPr fontId="10"/>
  </si>
  <si>
    <t>718</t>
    <phoneticPr fontId="10"/>
  </si>
  <si>
    <t>719</t>
    <phoneticPr fontId="10"/>
  </si>
  <si>
    <t>720</t>
    <phoneticPr fontId="10"/>
  </si>
  <si>
    <t>603</t>
    <phoneticPr fontId="10"/>
  </si>
  <si>
    <t>606</t>
    <phoneticPr fontId="10"/>
  </si>
  <si>
    <t>609</t>
    <phoneticPr fontId="10"/>
  </si>
  <si>
    <t>613</t>
    <phoneticPr fontId="10"/>
  </si>
  <si>
    <t>614</t>
    <phoneticPr fontId="10"/>
  </si>
  <si>
    <t>616</t>
    <phoneticPr fontId="10"/>
  </si>
  <si>
    <t>501</t>
    <phoneticPr fontId="10"/>
  </si>
  <si>
    <t>502</t>
    <phoneticPr fontId="10"/>
  </si>
  <si>
    <t>503</t>
    <phoneticPr fontId="10"/>
  </si>
  <si>
    <t>504</t>
    <phoneticPr fontId="10"/>
  </si>
  <si>
    <t>506</t>
    <phoneticPr fontId="10"/>
  </si>
  <si>
    <t>507</t>
    <phoneticPr fontId="10"/>
  </si>
  <si>
    <t>508</t>
    <phoneticPr fontId="10"/>
  </si>
  <si>
    <t>516</t>
    <phoneticPr fontId="10"/>
  </si>
  <si>
    <t>517</t>
    <phoneticPr fontId="10"/>
  </si>
  <si>
    <t>905</t>
    <phoneticPr fontId="10"/>
  </si>
  <si>
    <t>906</t>
    <phoneticPr fontId="10"/>
  </si>
  <si>
    <t>908</t>
    <phoneticPr fontId="10"/>
  </si>
  <si>
    <t>910</t>
    <phoneticPr fontId="10"/>
  </si>
  <si>
    <t>911</t>
    <phoneticPr fontId="10"/>
  </si>
  <si>
    <t>1703</t>
    <phoneticPr fontId="10"/>
  </si>
  <si>
    <t>1707</t>
    <phoneticPr fontId="10"/>
  </si>
  <si>
    <t>1710</t>
    <phoneticPr fontId="10"/>
  </si>
  <si>
    <t>1713</t>
    <phoneticPr fontId="10"/>
  </si>
  <si>
    <t>1714</t>
    <phoneticPr fontId="10"/>
  </si>
  <si>
    <t>1715</t>
    <phoneticPr fontId="10"/>
  </si>
  <si>
    <t>1801</t>
    <phoneticPr fontId="10"/>
  </si>
  <si>
    <t>1802</t>
    <phoneticPr fontId="10"/>
  </si>
  <si>
    <t>1804</t>
    <phoneticPr fontId="10"/>
  </si>
  <si>
    <t>1806</t>
    <phoneticPr fontId="10"/>
  </si>
  <si>
    <t>1808</t>
    <phoneticPr fontId="10"/>
  </si>
  <si>
    <t>1809</t>
    <phoneticPr fontId="10"/>
  </si>
  <si>
    <t>1810</t>
    <phoneticPr fontId="10"/>
  </si>
  <si>
    <t>1811</t>
    <phoneticPr fontId="10"/>
  </si>
  <si>
    <t>1812</t>
    <phoneticPr fontId="10"/>
  </si>
  <si>
    <t>1814</t>
    <phoneticPr fontId="10"/>
  </si>
  <si>
    <t>1815</t>
    <phoneticPr fontId="10"/>
  </si>
  <si>
    <t>1816</t>
    <phoneticPr fontId="10"/>
  </si>
  <si>
    <t>1817</t>
    <phoneticPr fontId="10"/>
  </si>
  <si>
    <t>1819</t>
    <phoneticPr fontId="10"/>
  </si>
  <si>
    <t>1821</t>
    <phoneticPr fontId="10"/>
  </si>
  <si>
    <t>1904</t>
    <phoneticPr fontId="10"/>
  </si>
  <si>
    <t>1905</t>
    <phoneticPr fontId="10"/>
  </si>
  <si>
    <t>1908</t>
    <phoneticPr fontId="10"/>
  </si>
  <si>
    <t>1910</t>
    <phoneticPr fontId="10"/>
  </si>
  <si>
    <t>1914</t>
    <phoneticPr fontId="10"/>
  </si>
  <si>
    <t>1402</t>
    <phoneticPr fontId="10"/>
  </si>
  <si>
    <t>1405</t>
    <phoneticPr fontId="10"/>
  </si>
  <si>
    <t>1410</t>
    <phoneticPr fontId="10"/>
  </si>
  <si>
    <t>1412</t>
    <phoneticPr fontId="10"/>
  </si>
  <si>
    <t>1413</t>
    <phoneticPr fontId="10"/>
  </si>
  <si>
    <t>1414</t>
    <phoneticPr fontId="10"/>
  </si>
  <si>
    <t>1435</t>
    <phoneticPr fontId="10"/>
  </si>
  <si>
    <t>1436</t>
    <phoneticPr fontId="10"/>
  </si>
  <si>
    <t>6430</t>
    <phoneticPr fontId="10"/>
  </si>
  <si>
    <t>1501</t>
    <phoneticPr fontId="10"/>
  </si>
  <si>
    <t>1503</t>
    <phoneticPr fontId="10"/>
  </si>
  <si>
    <t>1505</t>
    <phoneticPr fontId="10"/>
  </si>
  <si>
    <t>1507</t>
    <phoneticPr fontId="10"/>
  </si>
  <si>
    <t>1510</t>
    <phoneticPr fontId="10"/>
  </si>
  <si>
    <t>1512</t>
    <phoneticPr fontId="10"/>
  </si>
  <si>
    <t>1514</t>
    <phoneticPr fontId="10"/>
  </si>
  <si>
    <t>1516</t>
    <phoneticPr fontId="10"/>
  </si>
  <si>
    <t>1517</t>
    <phoneticPr fontId="10"/>
  </si>
  <si>
    <t>1518</t>
    <phoneticPr fontId="10"/>
  </si>
  <si>
    <t>1519</t>
    <phoneticPr fontId="10"/>
  </si>
  <si>
    <t>1520</t>
    <phoneticPr fontId="10"/>
  </si>
  <si>
    <t>1521</t>
    <phoneticPr fontId="10"/>
  </si>
  <si>
    <t>1525</t>
    <phoneticPr fontId="10"/>
  </si>
  <si>
    <t>1526</t>
    <phoneticPr fontId="10"/>
  </si>
  <si>
    <t>1531</t>
    <phoneticPr fontId="10"/>
  </si>
  <si>
    <t>2001</t>
    <phoneticPr fontId="10"/>
  </si>
  <si>
    <t>2004</t>
    <phoneticPr fontId="10"/>
  </si>
  <si>
    <t>2005</t>
    <phoneticPr fontId="10"/>
  </si>
  <si>
    <t>2006</t>
    <phoneticPr fontId="10"/>
  </si>
  <si>
    <t>2008</t>
    <phoneticPr fontId="10"/>
  </si>
  <si>
    <t>2102</t>
    <phoneticPr fontId="10"/>
  </si>
  <si>
    <t>2103</t>
    <phoneticPr fontId="10"/>
  </si>
  <si>
    <t>2105</t>
    <phoneticPr fontId="10"/>
  </si>
  <si>
    <t>2106</t>
    <phoneticPr fontId="10"/>
  </si>
  <si>
    <t>2107</t>
    <phoneticPr fontId="10"/>
  </si>
  <si>
    <t>2109</t>
    <phoneticPr fontId="10"/>
  </si>
  <si>
    <t>2110</t>
    <phoneticPr fontId="10"/>
  </si>
  <si>
    <t>2112</t>
    <phoneticPr fontId="10"/>
  </si>
  <si>
    <t>2538</t>
    <phoneticPr fontId="10"/>
  </si>
  <si>
    <t>2539</t>
    <phoneticPr fontId="10"/>
  </si>
  <si>
    <t>2542</t>
    <phoneticPr fontId="10"/>
  </si>
  <si>
    <t>2543</t>
    <phoneticPr fontId="10"/>
  </si>
  <si>
    <t>2544</t>
    <phoneticPr fontId="10"/>
  </si>
  <si>
    <t>2545</t>
    <phoneticPr fontId="10"/>
  </si>
  <si>
    <t>2556</t>
    <phoneticPr fontId="10"/>
  </si>
  <si>
    <t>2557</t>
    <phoneticPr fontId="10"/>
  </si>
  <si>
    <t>2558</t>
    <phoneticPr fontId="10"/>
  </si>
  <si>
    <t>2572</t>
    <phoneticPr fontId="10"/>
  </si>
  <si>
    <t>2546</t>
    <phoneticPr fontId="10"/>
  </si>
  <si>
    <t>2547</t>
    <phoneticPr fontId="10"/>
  </si>
  <si>
    <t>2548</t>
    <phoneticPr fontId="10"/>
  </si>
  <si>
    <t>2549</t>
    <phoneticPr fontId="10"/>
  </si>
  <si>
    <t>2550</t>
    <phoneticPr fontId="10"/>
  </si>
  <si>
    <t>2551</t>
    <phoneticPr fontId="10"/>
  </si>
  <si>
    <t>2501</t>
    <phoneticPr fontId="10"/>
  </si>
  <si>
    <t>2502</t>
    <phoneticPr fontId="10"/>
  </si>
  <si>
    <t>2503</t>
    <phoneticPr fontId="10"/>
  </si>
  <si>
    <t>2504</t>
    <phoneticPr fontId="10"/>
  </si>
  <si>
    <t>2507</t>
    <phoneticPr fontId="10"/>
  </si>
  <si>
    <t>2508</t>
    <phoneticPr fontId="10"/>
  </si>
  <si>
    <t>2509</t>
    <phoneticPr fontId="10"/>
  </si>
  <si>
    <t>2510</t>
    <phoneticPr fontId="10"/>
  </si>
  <si>
    <t>2511</t>
    <phoneticPr fontId="10"/>
  </si>
  <si>
    <t>2512</t>
    <phoneticPr fontId="10"/>
  </si>
  <si>
    <t>2513</t>
    <phoneticPr fontId="10"/>
  </si>
  <si>
    <t>2515</t>
    <phoneticPr fontId="10"/>
  </si>
  <si>
    <t>2601</t>
    <phoneticPr fontId="10"/>
  </si>
  <si>
    <t>2602</t>
    <phoneticPr fontId="10"/>
  </si>
  <si>
    <t>2603</t>
    <phoneticPr fontId="10"/>
  </si>
  <si>
    <t>2604</t>
    <phoneticPr fontId="10"/>
  </si>
  <si>
    <t>2607</t>
    <phoneticPr fontId="10"/>
  </si>
  <si>
    <t>2901</t>
    <phoneticPr fontId="10"/>
  </si>
  <si>
    <t>2902</t>
    <phoneticPr fontId="10"/>
  </si>
  <si>
    <t>2904</t>
    <phoneticPr fontId="10"/>
  </si>
  <si>
    <t>2905</t>
    <phoneticPr fontId="10"/>
  </si>
  <si>
    <t>2909</t>
    <phoneticPr fontId="10"/>
  </si>
  <si>
    <t>2910</t>
    <phoneticPr fontId="10"/>
  </si>
  <si>
    <t>2912</t>
    <phoneticPr fontId="10"/>
  </si>
  <si>
    <t>2913</t>
    <phoneticPr fontId="10"/>
  </si>
  <si>
    <t>2914</t>
    <phoneticPr fontId="10"/>
  </si>
  <si>
    <t>2915</t>
    <phoneticPr fontId="10"/>
  </si>
  <si>
    <t>2917</t>
    <phoneticPr fontId="10"/>
  </si>
  <si>
    <t>2918</t>
    <phoneticPr fontId="10"/>
  </si>
  <si>
    <t>2919</t>
    <phoneticPr fontId="10"/>
  </si>
  <si>
    <t>2922</t>
    <phoneticPr fontId="10"/>
  </si>
  <si>
    <t>2924</t>
    <phoneticPr fontId="10"/>
  </si>
  <si>
    <t>2925</t>
    <phoneticPr fontId="10"/>
  </si>
  <si>
    <t>2927</t>
    <phoneticPr fontId="10"/>
  </si>
  <si>
    <t>2932</t>
    <phoneticPr fontId="10"/>
  </si>
  <si>
    <t>2933</t>
    <phoneticPr fontId="10"/>
  </si>
  <si>
    <t>3001</t>
    <phoneticPr fontId="10"/>
  </si>
  <si>
    <t>3002</t>
    <phoneticPr fontId="10"/>
  </si>
  <si>
    <t>3004</t>
    <phoneticPr fontId="10"/>
  </si>
  <si>
    <t>3005</t>
    <phoneticPr fontId="10"/>
  </si>
  <si>
    <t>3006</t>
    <phoneticPr fontId="10"/>
  </si>
  <si>
    <t>3007</t>
    <phoneticPr fontId="10"/>
  </si>
  <si>
    <t>3008</t>
    <phoneticPr fontId="10"/>
  </si>
  <si>
    <t>3010</t>
    <phoneticPr fontId="10"/>
  </si>
  <si>
    <t>3012</t>
    <phoneticPr fontId="10"/>
  </si>
  <si>
    <t>3013</t>
    <phoneticPr fontId="10"/>
  </si>
  <si>
    <t>3014</t>
    <phoneticPr fontId="10"/>
  </si>
  <si>
    <t>3019</t>
    <phoneticPr fontId="10"/>
  </si>
  <si>
    <t>3020</t>
    <phoneticPr fontId="10"/>
  </si>
  <si>
    <t>3022</t>
    <phoneticPr fontId="10"/>
  </si>
  <si>
    <t>3025</t>
    <phoneticPr fontId="10"/>
  </si>
  <si>
    <t>3026</t>
    <phoneticPr fontId="10"/>
  </si>
  <si>
    <t>3028</t>
    <phoneticPr fontId="10"/>
  </si>
  <si>
    <t>3030</t>
    <phoneticPr fontId="10"/>
  </si>
  <si>
    <t>3031</t>
    <phoneticPr fontId="10"/>
  </si>
  <si>
    <t>3701</t>
    <phoneticPr fontId="10"/>
  </si>
  <si>
    <t>3702</t>
    <phoneticPr fontId="10"/>
  </si>
  <si>
    <t>3703</t>
    <phoneticPr fontId="10"/>
  </si>
  <si>
    <t>3706</t>
    <phoneticPr fontId="10"/>
  </si>
  <si>
    <t>3707</t>
    <phoneticPr fontId="10"/>
  </si>
  <si>
    <t>4104</t>
    <phoneticPr fontId="10"/>
  </si>
  <si>
    <t>4103</t>
    <phoneticPr fontId="10"/>
  </si>
  <si>
    <t>4201</t>
    <phoneticPr fontId="10"/>
  </si>
  <si>
    <t>4301</t>
    <phoneticPr fontId="10"/>
  </si>
  <si>
    <t>4307</t>
    <phoneticPr fontId="10"/>
  </si>
  <si>
    <t>4308</t>
    <phoneticPr fontId="10"/>
  </si>
  <si>
    <t>4401</t>
    <phoneticPr fontId="10"/>
  </si>
  <si>
    <t>4402</t>
    <phoneticPr fontId="10"/>
  </si>
  <si>
    <t>4403</t>
    <phoneticPr fontId="10"/>
  </si>
  <si>
    <t>4404</t>
    <phoneticPr fontId="10"/>
  </si>
  <si>
    <t>4405</t>
    <phoneticPr fontId="10"/>
  </si>
  <si>
    <t>4406</t>
    <phoneticPr fontId="10"/>
  </si>
  <si>
    <t>4411</t>
    <phoneticPr fontId="10"/>
  </si>
  <si>
    <t>4501</t>
    <phoneticPr fontId="10"/>
  </si>
  <si>
    <t>4502</t>
    <phoneticPr fontId="10"/>
  </si>
  <si>
    <t>4601</t>
    <phoneticPr fontId="10"/>
  </si>
  <si>
    <t>4602</t>
    <phoneticPr fontId="10"/>
  </si>
  <si>
    <t>4603</t>
    <phoneticPr fontId="10"/>
  </si>
  <si>
    <t>4604</t>
    <phoneticPr fontId="10"/>
  </si>
  <si>
    <t>4605</t>
    <phoneticPr fontId="10"/>
  </si>
  <si>
    <t>4606</t>
    <phoneticPr fontId="10"/>
  </si>
  <si>
    <t>4702</t>
    <phoneticPr fontId="10"/>
  </si>
  <si>
    <t>4703</t>
    <phoneticPr fontId="10"/>
  </si>
  <si>
    <t>4705</t>
    <phoneticPr fontId="10"/>
  </si>
  <si>
    <t>4706</t>
    <phoneticPr fontId="10"/>
  </si>
  <si>
    <t>4707</t>
    <phoneticPr fontId="10"/>
  </si>
  <si>
    <t>福里直送（城辺）</t>
    <phoneticPr fontId="10"/>
  </si>
  <si>
    <t>宮古北販売（平良）</t>
    <phoneticPr fontId="10"/>
  </si>
  <si>
    <t>宮古南販売（平良）</t>
    <phoneticPr fontId="10"/>
  </si>
  <si>
    <t>池間（平良）</t>
    <phoneticPr fontId="10"/>
  </si>
  <si>
    <t>下地直送（下地）</t>
    <phoneticPr fontId="10"/>
  </si>
  <si>
    <t>伊良部（伊良部）</t>
    <phoneticPr fontId="10"/>
  </si>
  <si>
    <t>佐良浜（伊良部）</t>
    <phoneticPr fontId="10"/>
  </si>
  <si>
    <t>宮　古</t>
    <rPh sb="0" eb="1">
      <t>ミヤ</t>
    </rPh>
    <rPh sb="2" eb="3">
      <t>コ</t>
    </rPh>
    <phoneticPr fontId="10"/>
  </si>
  <si>
    <t>1101</t>
    <phoneticPr fontId="10"/>
  </si>
  <si>
    <t>1102</t>
    <phoneticPr fontId="10"/>
  </si>
  <si>
    <t>1103</t>
    <phoneticPr fontId="10"/>
  </si>
  <si>
    <t>1105</t>
    <phoneticPr fontId="10"/>
  </si>
  <si>
    <t>1108</t>
    <phoneticPr fontId="10"/>
  </si>
  <si>
    <t>1110</t>
    <phoneticPr fontId="10"/>
  </si>
  <si>
    <t>1111</t>
    <phoneticPr fontId="10"/>
  </si>
  <si>
    <t>1112</t>
    <phoneticPr fontId="10"/>
  </si>
  <si>
    <t>1001</t>
    <phoneticPr fontId="10"/>
  </si>
  <si>
    <t>1002</t>
    <phoneticPr fontId="10"/>
  </si>
  <si>
    <t>1003</t>
    <phoneticPr fontId="10"/>
  </si>
  <si>
    <t>1006</t>
    <phoneticPr fontId="10"/>
  </si>
  <si>
    <t>1007</t>
    <phoneticPr fontId="10"/>
  </si>
  <si>
    <t>1008</t>
    <phoneticPr fontId="10"/>
  </si>
  <si>
    <t>1011</t>
    <phoneticPr fontId="10"/>
  </si>
  <si>
    <t>1012</t>
    <phoneticPr fontId="10"/>
  </si>
  <si>
    <t>801</t>
    <phoneticPr fontId="10"/>
  </si>
  <si>
    <t>802</t>
    <phoneticPr fontId="10"/>
  </si>
  <si>
    <t>803</t>
    <phoneticPr fontId="10"/>
  </si>
  <si>
    <t>804</t>
    <phoneticPr fontId="10"/>
  </si>
  <si>
    <t>806</t>
    <phoneticPr fontId="10"/>
  </si>
  <si>
    <t>810</t>
    <phoneticPr fontId="10"/>
  </si>
  <si>
    <t>811</t>
    <phoneticPr fontId="10"/>
  </si>
  <si>
    <t>814</t>
    <phoneticPr fontId="10"/>
  </si>
  <si>
    <t>816</t>
    <phoneticPr fontId="10"/>
  </si>
  <si>
    <t>818</t>
    <phoneticPr fontId="10"/>
  </si>
  <si>
    <t>819</t>
    <phoneticPr fontId="10"/>
  </si>
  <si>
    <t>1202</t>
    <phoneticPr fontId="10"/>
  </si>
  <si>
    <t>1206</t>
    <phoneticPr fontId="10"/>
  </si>
  <si>
    <t>1209</t>
    <phoneticPr fontId="10"/>
  </si>
  <si>
    <t>205</t>
    <phoneticPr fontId="10"/>
  </si>
  <si>
    <t>207</t>
    <phoneticPr fontId="10"/>
  </si>
  <si>
    <t>209</t>
    <phoneticPr fontId="10"/>
  </si>
  <si>
    <t>210</t>
    <phoneticPr fontId="10"/>
  </si>
  <si>
    <t>212</t>
    <phoneticPr fontId="10"/>
  </si>
  <si>
    <t>213</t>
    <phoneticPr fontId="10"/>
  </si>
  <si>
    <t>214</t>
    <phoneticPr fontId="10"/>
  </si>
  <si>
    <t>217</t>
    <phoneticPr fontId="10"/>
  </si>
  <si>
    <t>222</t>
    <phoneticPr fontId="10"/>
  </si>
  <si>
    <t>224</t>
    <phoneticPr fontId="10"/>
  </si>
  <si>
    <t>225</t>
    <phoneticPr fontId="10"/>
  </si>
  <si>
    <t>228</t>
    <phoneticPr fontId="10"/>
  </si>
  <si>
    <t>235</t>
    <phoneticPr fontId="10"/>
  </si>
  <si>
    <t>236</t>
    <phoneticPr fontId="10"/>
  </si>
  <si>
    <t>238</t>
    <phoneticPr fontId="10"/>
  </si>
  <si>
    <t>239</t>
    <phoneticPr fontId="10"/>
  </si>
  <si>
    <t>1301</t>
    <phoneticPr fontId="10"/>
  </si>
  <si>
    <t>1303</t>
    <phoneticPr fontId="10"/>
  </si>
  <si>
    <t>1305</t>
    <phoneticPr fontId="10"/>
  </si>
  <si>
    <t>1307</t>
    <phoneticPr fontId="10"/>
  </si>
  <si>
    <t>1310</t>
    <phoneticPr fontId="10"/>
  </si>
  <si>
    <t>1311</t>
    <phoneticPr fontId="10"/>
  </si>
  <si>
    <t>1312</t>
    <phoneticPr fontId="10"/>
  </si>
  <si>
    <t>1313</t>
    <phoneticPr fontId="10"/>
  </si>
  <si>
    <t>1316</t>
    <phoneticPr fontId="10"/>
  </si>
  <si>
    <t>1319</t>
    <phoneticPr fontId="10"/>
  </si>
  <si>
    <t>1322</t>
    <phoneticPr fontId="10"/>
  </si>
  <si>
    <t>1327</t>
    <phoneticPr fontId="10"/>
  </si>
  <si>
    <t>1329</t>
    <phoneticPr fontId="10"/>
  </si>
  <si>
    <t>1330</t>
    <phoneticPr fontId="10"/>
  </si>
  <si>
    <t>1407</t>
    <phoneticPr fontId="10"/>
  </si>
  <si>
    <t>1418</t>
    <phoneticPr fontId="10"/>
  </si>
  <si>
    <t>1419</t>
    <phoneticPr fontId="10"/>
  </si>
  <si>
    <t>1420</t>
    <phoneticPr fontId="10"/>
  </si>
  <si>
    <t>1423</t>
    <phoneticPr fontId="10"/>
  </si>
  <si>
    <t>1425</t>
    <phoneticPr fontId="10"/>
  </si>
  <si>
    <t>1426</t>
    <phoneticPr fontId="10"/>
  </si>
  <si>
    <t>1429</t>
    <phoneticPr fontId="10"/>
  </si>
  <si>
    <t>1430</t>
    <phoneticPr fontId="10"/>
  </si>
  <si>
    <t>1432</t>
    <phoneticPr fontId="10"/>
  </si>
  <si>
    <t>2203</t>
    <phoneticPr fontId="10"/>
  </si>
  <si>
    <t>2205</t>
    <phoneticPr fontId="10"/>
  </si>
  <si>
    <t>2206</t>
    <phoneticPr fontId="10"/>
  </si>
  <si>
    <t>2302</t>
    <phoneticPr fontId="10"/>
  </si>
  <si>
    <t>2303</t>
    <phoneticPr fontId="10"/>
  </si>
  <si>
    <t>2305</t>
    <phoneticPr fontId="10"/>
  </si>
  <si>
    <t>2401</t>
    <phoneticPr fontId="10"/>
  </si>
  <si>
    <t>2402</t>
    <phoneticPr fontId="10"/>
  </si>
  <si>
    <t>2403</t>
    <phoneticPr fontId="10"/>
  </si>
  <si>
    <t>2404</t>
    <phoneticPr fontId="10"/>
  </si>
  <si>
    <t>2405</t>
    <phoneticPr fontId="10"/>
  </si>
  <si>
    <t>2407</t>
    <phoneticPr fontId="10"/>
  </si>
  <si>
    <t>2408</t>
    <phoneticPr fontId="10"/>
  </si>
  <si>
    <t>2411</t>
    <phoneticPr fontId="10"/>
  </si>
  <si>
    <t>2413</t>
    <phoneticPr fontId="10"/>
  </si>
  <si>
    <t>2414</t>
    <phoneticPr fontId="10"/>
  </si>
  <si>
    <t>2415</t>
    <phoneticPr fontId="10"/>
  </si>
  <si>
    <t>2417</t>
    <phoneticPr fontId="10"/>
  </si>
  <si>
    <t>1602</t>
    <phoneticPr fontId="10"/>
  </si>
  <si>
    <t>1604</t>
    <phoneticPr fontId="10"/>
  </si>
  <si>
    <t>1605</t>
    <phoneticPr fontId="10"/>
  </si>
  <si>
    <t>1609</t>
    <phoneticPr fontId="10"/>
  </si>
  <si>
    <t>1610</t>
    <phoneticPr fontId="10"/>
  </si>
  <si>
    <t>1611</t>
    <phoneticPr fontId="10"/>
  </si>
  <si>
    <t>2516</t>
    <phoneticPr fontId="10"/>
  </si>
  <si>
    <t>2517</t>
    <phoneticPr fontId="10"/>
  </si>
  <si>
    <t>2518</t>
    <phoneticPr fontId="10"/>
  </si>
  <si>
    <t>2519</t>
    <phoneticPr fontId="10"/>
  </si>
  <si>
    <t>2520</t>
    <phoneticPr fontId="10"/>
  </si>
  <si>
    <t>2521</t>
    <phoneticPr fontId="10"/>
  </si>
  <si>
    <t>2522</t>
    <phoneticPr fontId="10"/>
  </si>
  <si>
    <t>2523</t>
    <phoneticPr fontId="10"/>
  </si>
  <si>
    <t>2525</t>
    <phoneticPr fontId="10"/>
  </si>
  <si>
    <t>2527</t>
    <phoneticPr fontId="10"/>
  </si>
  <si>
    <t>2552</t>
    <phoneticPr fontId="10"/>
  </si>
  <si>
    <t>2553</t>
    <phoneticPr fontId="10"/>
  </si>
  <si>
    <t>2554</t>
    <phoneticPr fontId="10"/>
  </si>
  <si>
    <t>2561</t>
    <phoneticPr fontId="10"/>
  </si>
  <si>
    <t>2565</t>
    <phoneticPr fontId="10"/>
  </si>
  <si>
    <t>2574</t>
    <phoneticPr fontId="10"/>
  </si>
  <si>
    <t>2528</t>
    <phoneticPr fontId="10"/>
  </si>
  <si>
    <t>2530</t>
    <phoneticPr fontId="10"/>
  </si>
  <si>
    <t>2531</t>
    <phoneticPr fontId="10"/>
  </si>
  <si>
    <t>2532</t>
    <phoneticPr fontId="10"/>
  </si>
  <si>
    <t>2533</t>
    <phoneticPr fontId="10"/>
  </si>
  <si>
    <t>2801</t>
    <phoneticPr fontId="10"/>
  </si>
  <si>
    <t>2802</t>
    <phoneticPr fontId="10"/>
  </si>
  <si>
    <t>2803</t>
    <phoneticPr fontId="10"/>
  </si>
  <si>
    <t>2804</t>
    <phoneticPr fontId="10"/>
  </si>
  <si>
    <t>2805</t>
    <phoneticPr fontId="10"/>
  </si>
  <si>
    <t>2806</t>
    <phoneticPr fontId="10"/>
  </si>
  <si>
    <t>2807</t>
    <phoneticPr fontId="10"/>
  </si>
  <si>
    <t>2809</t>
    <phoneticPr fontId="10"/>
  </si>
  <si>
    <t>2810</t>
    <phoneticPr fontId="10"/>
  </si>
  <si>
    <t>2812</t>
    <phoneticPr fontId="10"/>
  </si>
  <si>
    <t>2813</t>
    <phoneticPr fontId="10"/>
  </si>
  <si>
    <t>2814</t>
    <phoneticPr fontId="10"/>
  </si>
  <si>
    <t>2815</t>
    <phoneticPr fontId="10"/>
  </si>
  <si>
    <t>2816</t>
    <phoneticPr fontId="10"/>
  </si>
  <si>
    <t>2817</t>
    <phoneticPr fontId="10"/>
  </si>
  <si>
    <t>2818</t>
    <phoneticPr fontId="10"/>
  </si>
  <si>
    <t>2821</t>
    <phoneticPr fontId="10"/>
  </si>
  <si>
    <t>2701</t>
    <phoneticPr fontId="10"/>
  </si>
  <si>
    <t>2702</t>
    <phoneticPr fontId="10"/>
  </si>
  <si>
    <t>2703</t>
    <phoneticPr fontId="10"/>
  </si>
  <si>
    <t>2704</t>
    <phoneticPr fontId="10"/>
  </si>
  <si>
    <t>2707</t>
    <phoneticPr fontId="10"/>
  </si>
  <si>
    <t>2709</t>
    <phoneticPr fontId="10"/>
  </si>
  <si>
    <t>3101</t>
    <phoneticPr fontId="10"/>
  </si>
  <si>
    <t>3104</t>
    <phoneticPr fontId="10"/>
  </si>
  <si>
    <t>3105</t>
    <phoneticPr fontId="10"/>
  </si>
  <si>
    <t>3107</t>
    <phoneticPr fontId="10"/>
  </si>
  <si>
    <t>3109</t>
    <phoneticPr fontId="10"/>
  </si>
  <si>
    <t>3110</t>
    <phoneticPr fontId="10"/>
  </si>
  <si>
    <t>3201</t>
    <phoneticPr fontId="10"/>
  </si>
  <si>
    <t>3202</t>
    <phoneticPr fontId="10"/>
  </si>
  <si>
    <t>3203</t>
    <phoneticPr fontId="10"/>
  </si>
  <si>
    <t>3204</t>
    <phoneticPr fontId="10"/>
  </si>
  <si>
    <t>3205</t>
    <phoneticPr fontId="10"/>
  </si>
  <si>
    <t>3206</t>
    <phoneticPr fontId="10"/>
  </si>
  <si>
    <t>3207</t>
    <phoneticPr fontId="10"/>
  </si>
  <si>
    <t>3208</t>
    <phoneticPr fontId="10"/>
  </si>
  <si>
    <t>3209</t>
    <phoneticPr fontId="10"/>
  </si>
  <si>
    <t>3210</t>
    <phoneticPr fontId="10"/>
  </si>
  <si>
    <t>3211</t>
    <phoneticPr fontId="10"/>
  </si>
  <si>
    <t>3212</t>
    <phoneticPr fontId="10"/>
  </si>
  <si>
    <t>3213</t>
    <phoneticPr fontId="10"/>
  </si>
  <si>
    <t>3216</t>
    <phoneticPr fontId="10"/>
  </si>
  <si>
    <t>3217</t>
    <phoneticPr fontId="10"/>
  </si>
  <si>
    <t>3218</t>
    <phoneticPr fontId="10"/>
  </si>
  <si>
    <t>3219</t>
    <phoneticPr fontId="10"/>
  </si>
  <si>
    <t>3301</t>
    <phoneticPr fontId="10"/>
  </si>
  <si>
    <t>3302</t>
    <phoneticPr fontId="10"/>
  </si>
  <si>
    <t>3303</t>
    <phoneticPr fontId="10"/>
  </si>
  <si>
    <t>3304</t>
    <phoneticPr fontId="10"/>
  </si>
  <si>
    <t>3305</t>
    <phoneticPr fontId="10"/>
  </si>
  <si>
    <t>3306</t>
    <phoneticPr fontId="10"/>
  </si>
  <si>
    <t>3307</t>
    <phoneticPr fontId="10"/>
  </si>
  <si>
    <t>3308</t>
    <phoneticPr fontId="10"/>
  </si>
  <si>
    <t>3310</t>
    <phoneticPr fontId="10"/>
  </si>
  <si>
    <t>3311</t>
    <phoneticPr fontId="10"/>
  </si>
  <si>
    <t>3313</t>
    <phoneticPr fontId="10"/>
  </si>
  <si>
    <t>3314</t>
    <phoneticPr fontId="10"/>
  </si>
  <si>
    <t>3315</t>
    <phoneticPr fontId="10"/>
  </si>
  <si>
    <t>3316</t>
    <phoneticPr fontId="10"/>
  </si>
  <si>
    <t>3317</t>
    <phoneticPr fontId="10"/>
  </si>
  <si>
    <t>3318</t>
    <phoneticPr fontId="10"/>
  </si>
  <si>
    <t>3319</t>
    <phoneticPr fontId="10"/>
  </si>
  <si>
    <t>3320</t>
    <phoneticPr fontId="10"/>
  </si>
  <si>
    <t>3322</t>
    <phoneticPr fontId="10"/>
  </si>
  <si>
    <t>3402</t>
    <phoneticPr fontId="10"/>
  </si>
  <si>
    <t>3501</t>
    <phoneticPr fontId="10"/>
  </si>
  <si>
    <t>3601</t>
    <phoneticPr fontId="10"/>
  </si>
  <si>
    <t>3602</t>
    <phoneticPr fontId="10"/>
  </si>
  <si>
    <t>3603</t>
    <phoneticPr fontId="10"/>
  </si>
  <si>
    <t>3604</t>
    <phoneticPr fontId="10"/>
  </si>
  <si>
    <t>3605</t>
    <phoneticPr fontId="10"/>
  </si>
  <si>
    <t>5001</t>
    <phoneticPr fontId="10"/>
  </si>
  <si>
    <t>5101</t>
    <phoneticPr fontId="10"/>
  </si>
  <si>
    <t>4901</t>
    <phoneticPr fontId="10"/>
  </si>
  <si>
    <t>4902</t>
    <phoneticPr fontId="10"/>
  </si>
  <si>
    <t>4801</t>
    <phoneticPr fontId="10"/>
  </si>
  <si>
    <t>5201</t>
    <phoneticPr fontId="10"/>
  </si>
  <si>
    <t>5903</t>
    <phoneticPr fontId="10"/>
  </si>
  <si>
    <t>（旧 那覇）</t>
    <rPh sb="1" eb="2">
      <t>キュウ</t>
    </rPh>
    <rPh sb="3" eb="5">
      <t>ナハ</t>
    </rPh>
    <phoneticPr fontId="10"/>
  </si>
  <si>
    <t xml:space="preserve">（旧 真和志) </t>
    <rPh sb="1" eb="2">
      <t>キュウ</t>
    </rPh>
    <rPh sb="3" eb="6">
      <t>マワシ</t>
    </rPh>
    <phoneticPr fontId="10"/>
  </si>
  <si>
    <t>（旧 首里）</t>
    <rPh sb="1" eb="2">
      <t>キュウ</t>
    </rPh>
    <rPh sb="3" eb="5">
      <t>シュリ</t>
    </rPh>
    <phoneticPr fontId="10"/>
  </si>
  <si>
    <t>（旧 玉城村）</t>
    <rPh sb="1" eb="2">
      <t>キュウ</t>
    </rPh>
    <rPh sb="3" eb="4">
      <t>タマ</t>
    </rPh>
    <rPh sb="4" eb="5">
      <t>シロ</t>
    </rPh>
    <rPh sb="5" eb="6">
      <t>ムラ</t>
    </rPh>
    <phoneticPr fontId="10"/>
  </si>
  <si>
    <t>（旧 知念村）</t>
    <rPh sb="1" eb="2">
      <t>キュウ</t>
    </rPh>
    <rPh sb="3" eb="6">
      <t>チネンソン</t>
    </rPh>
    <phoneticPr fontId="10"/>
  </si>
  <si>
    <t>（旧 佐敷町）</t>
    <rPh sb="1" eb="2">
      <t>キュウ</t>
    </rPh>
    <rPh sb="3" eb="6">
      <t>サシキチョウ</t>
    </rPh>
    <phoneticPr fontId="10"/>
  </si>
  <si>
    <t>（旧 大里村）</t>
    <phoneticPr fontId="10"/>
  </si>
  <si>
    <t>（旧 具志頭）</t>
    <rPh sb="1" eb="2">
      <t>キュウ</t>
    </rPh>
    <rPh sb="3" eb="6">
      <t>グシカミ</t>
    </rPh>
    <phoneticPr fontId="10"/>
  </si>
  <si>
    <t>（旧 東風平）</t>
    <rPh sb="1" eb="2">
      <t>キュウ</t>
    </rPh>
    <rPh sb="3" eb="6">
      <t>コチンダ</t>
    </rPh>
    <phoneticPr fontId="10"/>
  </si>
  <si>
    <t>（旧 具志川)</t>
    <rPh sb="1" eb="2">
      <t>キュウ</t>
    </rPh>
    <rPh sb="3" eb="6">
      <t>グシカワシ</t>
    </rPh>
    <phoneticPr fontId="10"/>
  </si>
  <si>
    <t>（旧 勝連)</t>
    <rPh sb="1" eb="2">
      <t>キュウ</t>
    </rPh>
    <rPh sb="3" eb="4">
      <t>カチ</t>
    </rPh>
    <rPh sb="4" eb="5">
      <t>レン</t>
    </rPh>
    <phoneticPr fontId="10"/>
  </si>
  <si>
    <t>（旧 与那城)</t>
    <rPh sb="1" eb="2">
      <t>キュウ</t>
    </rPh>
    <rPh sb="3" eb="6">
      <t>ヨナシロ</t>
    </rPh>
    <phoneticPr fontId="10"/>
  </si>
  <si>
    <t>（旧 石川)</t>
    <rPh sb="1" eb="2">
      <t>キュウ</t>
    </rPh>
    <rPh sb="3" eb="5">
      <t>イシカワ</t>
    </rPh>
    <phoneticPr fontId="10"/>
  </si>
  <si>
    <t>（旧 屋我地）</t>
    <phoneticPr fontId="10"/>
  </si>
  <si>
    <t xml:space="preserve"> ※各タイムス販売店の配布エリアは、</t>
    <phoneticPr fontId="10"/>
  </si>
  <si>
    <t xml:space="preserve"> 　必ずしも行政区分と一致いたしません。</t>
    <phoneticPr fontId="10"/>
  </si>
  <si>
    <t>国場識名</t>
    <rPh sb="2" eb="4">
      <t>シキナ</t>
    </rPh>
    <phoneticPr fontId="10"/>
  </si>
  <si>
    <t>2211</t>
    <phoneticPr fontId="10"/>
  </si>
  <si>
    <t>吉原北</t>
    <rPh sb="0" eb="2">
      <t>ヨシハラ</t>
    </rPh>
    <rPh sb="2" eb="3">
      <t>キタ</t>
    </rPh>
    <phoneticPr fontId="10"/>
  </si>
  <si>
    <t>2212</t>
    <phoneticPr fontId="10"/>
  </si>
  <si>
    <t>美浜・北前</t>
    <rPh sb="0" eb="2">
      <t>ミハマ</t>
    </rPh>
    <rPh sb="3" eb="4">
      <t>キタ</t>
    </rPh>
    <rPh sb="4" eb="5">
      <t>マエ</t>
    </rPh>
    <phoneticPr fontId="10"/>
  </si>
  <si>
    <t>0002212</t>
    <phoneticPr fontId="10"/>
  </si>
  <si>
    <t>泊・前島</t>
    <rPh sb="2" eb="4">
      <t>マエジマ</t>
    </rPh>
    <phoneticPr fontId="10"/>
  </si>
  <si>
    <t>愛知・長田西</t>
    <rPh sb="3" eb="5">
      <t>ナガタ</t>
    </rPh>
    <rPh sb="5" eb="6">
      <t>ニシ</t>
    </rPh>
    <phoneticPr fontId="10"/>
  </si>
  <si>
    <t>野嵩・中原</t>
    <rPh sb="3" eb="5">
      <t>ナカハラ</t>
    </rPh>
    <phoneticPr fontId="10"/>
  </si>
  <si>
    <t>0000174</t>
    <phoneticPr fontId="10"/>
  </si>
  <si>
    <t>具志</t>
    <rPh sb="0" eb="2">
      <t>グシ</t>
    </rPh>
    <phoneticPr fontId="10"/>
  </si>
  <si>
    <t>0</t>
    <phoneticPr fontId="10"/>
  </si>
  <si>
    <t>金城</t>
    <phoneticPr fontId="10"/>
  </si>
  <si>
    <t>小禄宇栄原</t>
    <rPh sb="0" eb="2">
      <t>オロク</t>
    </rPh>
    <rPh sb="2" eb="5">
      <t>ウエバル</t>
    </rPh>
    <phoneticPr fontId="10"/>
  </si>
  <si>
    <t>大道松川</t>
    <rPh sb="2" eb="4">
      <t>マツカワ</t>
    </rPh>
    <phoneticPr fontId="10"/>
  </si>
  <si>
    <t>小禄宇栄原</t>
    <rPh sb="2" eb="5">
      <t>ウエバル</t>
    </rPh>
    <phoneticPr fontId="10"/>
  </si>
  <si>
    <t>慶佐次</t>
    <phoneticPr fontId="10"/>
  </si>
  <si>
    <t>真嘉比・古島</t>
    <rPh sb="4" eb="6">
      <t>フルジマ</t>
    </rPh>
    <phoneticPr fontId="10"/>
  </si>
  <si>
    <t>真嘉比・古島</t>
    <rPh sb="0" eb="3">
      <t>マカビ</t>
    </rPh>
    <rPh sb="4" eb="6">
      <t>フルジマ</t>
    </rPh>
    <phoneticPr fontId="10"/>
  </si>
  <si>
    <t>坂田販売Ｃ</t>
    <rPh sb="2" eb="4">
      <t>ハンバイ</t>
    </rPh>
    <phoneticPr fontId="10"/>
  </si>
  <si>
    <t>1717</t>
    <phoneticPr fontId="10"/>
  </si>
  <si>
    <t>0</t>
    <phoneticPr fontId="10"/>
  </si>
  <si>
    <t>松島・古島</t>
    <rPh sb="3" eb="5">
      <t>フルジマ</t>
    </rPh>
    <phoneticPr fontId="10"/>
  </si>
  <si>
    <t>大道・松川</t>
    <rPh sb="3" eb="5">
      <t>マツカワ</t>
    </rPh>
    <phoneticPr fontId="10"/>
  </si>
  <si>
    <t>3027</t>
  </si>
  <si>
    <t>玉城</t>
    <rPh sb="0" eb="2">
      <t>タマキ</t>
    </rPh>
    <phoneticPr fontId="10"/>
  </si>
  <si>
    <t>0003027</t>
  </si>
  <si>
    <t>049</t>
    <phoneticPr fontId="10"/>
  </si>
  <si>
    <t>0</t>
    <phoneticPr fontId="10"/>
  </si>
  <si>
    <t>折込+宅配便</t>
    <rPh sb="0" eb="2">
      <t>オリコミ</t>
    </rPh>
    <rPh sb="3" eb="5">
      <t>タクハイ</t>
    </rPh>
    <rPh sb="5" eb="6">
      <t>ビン</t>
    </rPh>
    <phoneticPr fontId="10"/>
  </si>
  <si>
    <r>
      <rPr>
        <sz val="8"/>
        <rFont val="ＭＳ ゴシック"/>
        <family val="3"/>
        <charset val="128"/>
      </rPr>
      <t>土曜</t>
    </r>
    <r>
      <rPr>
        <sz val="7"/>
        <rFont val="ＭＳ ゴシック"/>
        <family val="3"/>
        <charset val="128"/>
      </rPr>
      <t>宅配便</t>
    </r>
    <rPh sb="0" eb="1">
      <t>ド</t>
    </rPh>
    <rPh sb="2" eb="5">
      <t>タクハイビン</t>
    </rPh>
    <phoneticPr fontId="10"/>
  </si>
  <si>
    <t>47201OT01</t>
  </si>
  <si>
    <t>47201OT03</t>
  </si>
  <si>
    <t>47201OT04</t>
  </si>
  <si>
    <t>47201OT05</t>
  </si>
  <si>
    <t>47201OT06</t>
  </si>
  <si>
    <t>47201OT07</t>
  </si>
  <si>
    <t>47201OT08</t>
  </si>
  <si>
    <t>47201OT09</t>
  </si>
  <si>
    <t>47201OT10</t>
  </si>
  <si>
    <t>47201OT11</t>
  </si>
  <si>
    <t>那覇西販売センター</t>
    <phoneticPr fontId="10"/>
  </si>
  <si>
    <t>若狭第二</t>
    <phoneticPr fontId="21"/>
  </si>
  <si>
    <t>47201OT12</t>
  </si>
  <si>
    <t>47201OT13</t>
  </si>
  <si>
    <t>47201OT14</t>
  </si>
  <si>
    <t>47201OT15</t>
  </si>
  <si>
    <t>47201OT16</t>
  </si>
  <si>
    <t>47201OT17</t>
  </si>
  <si>
    <t>47201OT18</t>
  </si>
  <si>
    <t>47201OT19</t>
  </si>
  <si>
    <t>47201OT20</t>
  </si>
  <si>
    <t>47201OT21</t>
  </si>
  <si>
    <t>47201OT22</t>
  </si>
  <si>
    <t>47201OT23</t>
  </si>
  <si>
    <t>47201OT24</t>
  </si>
  <si>
    <t>47201OT25</t>
  </si>
  <si>
    <t>47201OT26</t>
  </si>
  <si>
    <t>47201OT27</t>
  </si>
  <si>
    <t>47201OT29</t>
  </si>
  <si>
    <t>47201OT30</t>
  </si>
  <si>
    <t>47201OT31</t>
  </si>
  <si>
    <t>47201OT32</t>
  </si>
  <si>
    <t>47201OT33</t>
  </si>
  <si>
    <t>47201OT34</t>
  </si>
  <si>
    <t>47201OT35</t>
  </si>
  <si>
    <t>47201OT36</t>
  </si>
  <si>
    <t>47201OT37</t>
  </si>
  <si>
    <t>47201OT38</t>
  </si>
  <si>
    <t>47201OT40</t>
  </si>
  <si>
    <t>47201OT41</t>
  </si>
  <si>
    <t>47201OT42</t>
  </si>
  <si>
    <t>47201OT43</t>
  </si>
  <si>
    <t>47201OT44</t>
  </si>
  <si>
    <t>47201OT45</t>
  </si>
  <si>
    <t>47201OT46</t>
  </si>
  <si>
    <t>金城</t>
    <phoneticPr fontId="10"/>
  </si>
  <si>
    <t>47210OT02</t>
  </si>
  <si>
    <t>47210OT03</t>
  </si>
  <si>
    <t>47210OT04</t>
  </si>
  <si>
    <t>47210OT06</t>
  </si>
  <si>
    <t>47210OT07</t>
  </si>
  <si>
    <t>47210OT08</t>
  </si>
  <si>
    <t>47210OT09</t>
  </si>
  <si>
    <t>47210OT10</t>
  </si>
  <si>
    <t>47210OT11</t>
  </si>
  <si>
    <t>47210OT12</t>
  </si>
  <si>
    <t>47210OT13</t>
  </si>
  <si>
    <t>47210OT14</t>
  </si>
  <si>
    <t>47210OT15</t>
  </si>
  <si>
    <t>47210OT16</t>
  </si>
  <si>
    <t>47210OT17</t>
  </si>
  <si>
    <t>47210OT18</t>
  </si>
  <si>
    <t>47210OT19</t>
  </si>
  <si>
    <t>47210OT20</t>
  </si>
  <si>
    <t>47210OT21</t>
  </si>
  <si>
    <t>47210OT22</t>
  </si>
  <si>
    <t>47210OT23</t>
  </si>
  <si>
    <t>47212OT01</t>
  </si>
  <si>
    <t>47212OT03</t>
  </si>
  <si>
    <t>47212OT04</t>
  </si>
  <si>
    <t>47212OT05</t>
  </si>
  <si>
    <t>47212OT06</t>
  </si>
  <si>
    <t>47212OT07</t>
  </si>
  <si>
    <t>47212OT08</t>
  </si>
  <si>
    <t>47212OT09</t>
  </si>
  <si>
    <t>47212OT10</t>
  </si>
  <si>
    <t>47212OT11</t>
  </si>
  <si>
    <t>47212OT12</t>
  </si>
  <si>
    <t>47212OT13</t>
  </si>
  <si>
    <t>47212OT14</t>
  </si>
  <si>
    <t>47212OT15</t>
  </si>
  <si>
    <t>47212OT16</t>
  </si>
  <si>
    <t>47212OT17</t>
  </si>
  <si>
    <t>47215OT01</t>
  </si>
  <si>
    <t>47215OT02</t>
  </si>
  <si>
    <t>47215OT03</t>
  </si>
  <si>
    <t>47215OT04</t>
  </si>
  <si>
    <t>47215OT05</t>
  </si>
  <si>
    <t>47215OT06</t>
  </si>
  <si>
    <t>47215OT07</t>
  </si>
  <si>
    <t>47215OT08</t>
  </si>
  <si>
    <t>47215OT09</t>
  </si>
  <si>
    <t>47215OT10</t>
  </si>
  <si>
    <t>47215OT11</t>
  </si>
  <si>
    <t>47215OT12</t>
  </si>
  <si>
    <t>47215OT13</t>
  </si>
  <si>
    <t>47215OT14</t>
  </si>
  <si>
    <t>47215OT16</t>
  </si>
  <si>
    <t>47215OT17</t>
  </si>
  <si>
    <t>47215OT19</t>
  </si>
  <si>
    <t>47215OT20</t>
  </si>
  <si>
    <t>47215OT21</t>
  </si>
  <si>
    <t>47215OT22</t>
  </si>
  <si>
    <t>47215OT23</t>
  </si>
  <si>
    <t>47215OT25</t>
  </si>
  <si>
    <t>47215OT26</t>
  </si>
  <si>
    <t>47215OT27</t>
  </si>
  <si>
    <t>47215OT28</t>
  </si>
  <si>
    <t>47215OT29</t>
  </si>
  <si>
    <t>47215OT30</t>
  </si>
  <si>
    <t>47215OT31</t>
  </si>
  <si>
    <t>47215OT32</t>
  </si>
  <si>
    <t>47215OT34</t>
  </si>
  <si>
    <t>47215OT35</t>
  </si>
  <si>
    <t>47215OT36</t>
  </si>
  <si>
    <t>47215OT37</t>
  </si>
  <si>
    <t>47215OT38</t>
  </si>
  <si>
    <t>47215OT39</t>
  </si>
  <si>
    <t>47215OT40</t>
  </si>
  <si>
    <t>47215OT41</t>
  </si>
  <si>
    <t>47215OT42</t>
  </si>
  <si>
    <t>47215OT43</t>
  </si>
  <si>
    <t>47362OT01</t>
  </si>
  <si>
    <t>47362OT02</t>
  </si>
  <si>
    <t>港川(具志頭)</t>
    <phoneticPr fontId="10"/>
  </si>
  <si>
    <t>47362OT03</t>
  </si>
  <si>
    <t>47362OT04</t>
  </si>
  <si>
    <t>47362OT06</t>
  </si>
  <si>
    <t>47362OT08</t>
  </si>
  <si>
    <t>47362OT09</t>
  </si>
  <si>
    <t>47362OT10</t>
  </si>
  <si>
    <t>47362OT11</t>
  </si>
  <si>
    <t>47362OT12</t>
  </si>
  <si>
    <t>47350OT01</t>
  </si>
  <si>
    <t>47350OT02</t>
  </si>
  <si>
    <t>47350OT03</t>
  </si>
  <si>
    <t>47350OT04</t>
  </si>
  <si>
    <t>47350OT05</t>
  </si>
  <si>
    <t>47350OT06</t>
  </si>
  <si>
    <t>47350OT07</t>
  </si>
  <si>
    <t>47350OT08</t>
  </si>
  <si>
    <t>47350OT09</t>
  </si>
  <si>
    <t>47348OT01</t>
  </si>
  <si>
    <t>47348OT02</t>
  </si>
  <si>
    <t>47348OT03</t>
  </si>
  <si>
    <t>47348OT04</t>
  </si>
  <si>
    <t>47348OT05</t>
  </si>
  <si>
    <t>47329OT01</t>
  </si>
  <si>
    <t>47329OT02</t>
  </si>
  <si>
    <t>47329OT03</t>
  </si>
  <si>
    <t>47329OT04</t>
  </si>
  <si>
    <t>47329OT05</t>
  </si>
  <si>
    <t>47329OT06</t>
  </si>
  <si>
    <t>47329OT07</t>
  </si>
  <si>
    <t>0001717</t>
    <phoneticPr fontId="10"/>
  </si>
  <si>
    <t>47329OT08</t>
  </si>
  <si>
    <t>47208OT02</t>
  </si>
  <si>
    <t>47208OT03</t>
  </si>
  <si>
    <t>47208OT04</t>
  </si>
  <si>
    <t>47208OT05</t>
  </si>
  <si>
    <t>47208OT06</t>
  </si>
  <si>
    <t>47208OT07</t>
  </si>
  <si>
    <t>47208OT08</t>
  </si>
  <si>
    <t>47208OT09</t>
  </si>
  <si>
    <t>47208OT10</t>
  </si>
  <si>
    <t>47208OT11</t>
  </si>
  <si>
    <t>47208OT12</t>
  </si>
  <si>
    <t>47208OT13</t>
  </si>
  <si>
    <t>47208OT14</t>
  </si>
  <si>
    <t>47208OT15</t>
  </si>
  <si>
    <t>47208OT16</t>
  </si>
  <si>
    <t>47208OT17</t>
  </si>
  <si>
    <t>47208OT18</t>
  </si>
  <si>
    <t>47208OT19</t>
  </si>
  <si>
    <t>47205OT01</t>
  </si>
  <si>
    <t>47205OT02</t>
  </si>
  <si>
    <t>47205OT03</t>
  </si>
  <si>
    <t>47205OT04</t>
  </si>
  <si>
    <t>47205OT05</t>
  </si>
  <si>
    <t>47205OT06</t>
  </si>
  <si>
    <t>47205OT07</t>
  </si>
  <si>
    <t>47205OT08</t>
  </si>
  <si>
    <t>47205OT09</t>
  </si>
  <si>
    <t>47205OT10</t>
  </si>
  <si>
    <t>47205OT11</t>
  </si>
  <si>
    <t>47205OT12</t>
  </si>
  <si>
    <t>47205OT13</t>
  </si>
  <si>
    <t>47205OT14</t>
  </si>
  <si>
    <t>47205OT15</t>
  </si>
  <si>
    <t>47328OT01</t>
  </si>
  <si>
    <t>47328OT02</t>
  </si>
  <si>
    <t>47328OT03</t>
  </si>
  <si>
    <t>47328OT04</t>
  </si>
  <si>
    <t>47328OT05</t>
  </si>
  <si>
    <t>47328OT06</t>
  </si>
  <si>
    <t>47328OT07</t>
  </si>
  <si>
    <t>47328OT08</t>
  </si>
  <si>
    <t>47328OT09</t>
  </si>
  <si>
    <t>47328OT10</t>
  </si>
  <si>
    <t>47328OT11</t>
  </si>
  <si>
    <t>47328OT12</t>
  </si>
  <si>
    <t>47328OT13</t>
  </si>
  <si>
    <t>47328OT14</t>
  </si>
  <si>
    <t>47328OT15</t>
  </si>
  <si>
    <t>47327OT01</t>
  </si>
  <si>
    <t>47327OT02</t>
  </si>
  <si>
    <t>47327OT03</t>
  </si>
  <si>
    <t>47327OT04</t>
  </si>
  <si>
    <t>47327OT05</t>
  </si>
  <si>
    <t>47327OT06</t>
  </si>
  <si>
    <t>47211OT01</t>
  </si>
  <si>
    <t>47211OT02</t>
  </si>
  <si>
    <t>47211OT03</t>
  </si>
  <si>
    <t>47211OT04</t>
  </si>
  <si>
    <t>47211OT05</t>
  </si>
  <si>
    <t>47211OT06</t>
  </si>
  <si>
    <t>47211OT08</t>
  </si>
  <si>
    <t>47211OT09</t>
  </si>
  <si>
    <t>47211OT10</t>
  </si>
  <si>
    <t>47211OT11</t>
  </si>
  <si>
    <t>47211OT12</t>
  </si>
  <si>
    <t>47211OT13</t>
  </si>
  <si>
    <t>47211OT14</t>
  </si>
  <si>
    <t>47211OT15</t>
  </si>
  <si>
    <t>47211OT16</t>
  </si>
  <si>
    <t>47211OT17</t>
  </si>
  <si>
    <t>47211OT18</t>
  </si>
  <si>
    <t>47211OT19</t>
  </si>
  <si>
    <t>47211OT20</t>
  </si>
  <si>
    <t>47211OT21</t>
  </si>
  <si>
    <t>47326OT01</t>
  </si>
  <si>
    <t>47326OT02</t>
  </si>
  <si>
    <t>47326OT03</t>
  </si>
  <si>
    <t>47326OT04</t>
  </si>
  <si>
    <t>0002211</t>
    <phoneticPr fontId="10"/>
  </si>
  <si>
    <t>47326OT05</t>
  </si>
  <si>
    <t>47326OT06</t>
  </si>
  <si>
    <t>47325OT01</t>
  </si>
  <si>
    <t>47325OT02</t>
  </si>
  <si>
    <t>47325OT03</t>
  </si>
  <si>
    <t>47324OT01</t>
  </si>
  <si>
    <t>47324OT02</t>
  </si>
  <si>
    <t>47324OT03</t>
  </si>
  <si>
    <t>47324OT04</t>
  </si>
  <si>
    <t>47324OT05</t>
  </si>
  <si>
    <t>47324OT06</t>
  </si>
  <si>
    <t>47324OT07</t>
  </si>
  <si>
    <t>47324OT08</t>
  </si>
  <si>
    <t>47324OT09</t>
  </si>
  <si>
    <t>47324OT10</t>
  </si>
  <si>
    <t>47324OT11</t>
  </si>
  <si>
    <t>47324OT12</t>
  </si>
  <si>
    <t>47213OT01</t>
  </si>
  <si>
    <t>47213OT02</t>
  </si>
  <si>
    <t>47213OT03</t>
  </si>
  <si>
    <t>47213OT04</t>
  </si>
  <si>
    <t>47213OT05</t>
  </si>
  <si>
    <t>47213OT06</t>
  </si>
  <si>
    <t>47213OT07</t>
  </si>
  <si>
    <t>47213OT09</t>
  </si>
  <si>
    <t>47213OT10</t>
  </si>
  <si>
    <t>47213OT11</t>
  </si>
  <si>
    <t>47213OT12</t>
  </si>
  <si>
    <t>47213OT13</t>
  </si>
  <si>
    <t>47213OT14</t>
  </si>
  <si>
    <t>47213OT15</t>
  </si>
  <si>
    <t>47213OT16</t>
  </si>
  <si>
    <t>47213OT17</t>
  </si>
  <si>
    <t>47213OT18</t>
  </si>
  <si>
    <t>47213OT19</t>
  </si>
  <si>
    <t>47213OT20</t>
  </si>
  <si>
    <t>47213OT21</t>
  </si>
  <si>
    <t>47213OT22</t>
  </si>
  <si>
    <t>47213OT23</t>
  </si>
  <si>
    <t>47213OT24</t>
  </si>
  <si>
    <t>47213OT25</t>
  </si>
  <si>
    <t>47213OT26</t>
  </si>
  <si>
    <t>47213OT27</t>
  </si>
  <si>
    <t>47213OT28</t>
  </si>
  <si>
    <t>47213OT29</t>
  </si>
  <si>
    <t>47213OT30</t>
  </si>
  <si>
    <t>47213OT31</t>
  </si>
  <si>
    <t>47213OT32</t>
  </si>
  <si>
    <t>47213OT33</t>
  </si>
  <si>
    <t>47213OT34</t>
  </si>
  <si>
    <t>47213OT35</t>
  </si>
  <si>
    <t>47213OT36</t>
  </si>
  <si>
    <t>47213OT37</t>
  </si>
  <si>
    <t>47213OT38</t>
  </si>
  <si>
    <t>47213OT39</t>
  </si>
  <si>
    <t>47213OT40</t>
  </si>
  <si>
    <t>47213OT41</t>
  </si>
  <si>
    <t>47209OT01</t>
  </si>
  <si>
    <t>47209OT02</t>
  </si>
  <si>
    <t>47209OT03</t>
  </si>
  <si>
    <t>47209OT04</t>
  </si>
  <si>
    <t>47209OT05</t>
  </si>
  <si>
    <t>47209OT06</t>
  </si>
  <si>
    <t>47209OT07</t>
  </si>
  <si>
    <t>47209OT08</t>
  </si>
  <si>
    <t>47209OT09</t>
  </si>
  <si>
    <t>47209OT10</t>
  </si>
  <si>
    <t>47209OT11</t>
  </si>
  <si>
    <t>47209OT12</t>
  </si>
  <si>
    <t>47209OT13</t>
  </si>
  <si>
    <t>47209OT14</t>
  </si>
  <si>
    <t>47209OT15</t>
  </si>
  <si>
    <t>47209OT16</t>
  </si>
  <si>
    <t>47209OT17</t>
  </si>
  <si>
    <t>47209OT18</t>
  </si>
  <si>
    <t>47209OT19</t>
  </si>
  <si>
    <t>47209OT20</t>
  </si>
  <si>
    <t>47209OT21</t>
  </si>
  <si>
    <t>47209OT22</t>
  </si>
  <si>
    <t>47209OT23</t>
  </si>
  <si>
    <t>47209OT24</t>
  </si>
  <si>
    <t>47209OT25</t>
  </si>
  <si>
    <t>47209OT26</t>
  </si>
  <si>
    <t>47209OT27</t>
  </si>
  <si>
    <t>47209OT28</t>
  </si>
  <si>
    <t>47209OT29</t>
  </si>
  <si>
    <t>47209OT30</t>
  </si>
  <si>
    <t>47209OT31</t>
  </si>
  <si>
    <t>47209OT32</t>
  </si>
  <si>
    <t>47209OT33</t>
  </si>
  <si>
    <t>47209OT34</t>
  </si>
  <si>
    <t>47209OT35</t>
  </si>
  <si>
    <t>47209OT36</t>
  </si>
  <si>
    <t>47209OT37</t>
  </si>
  <si>
    <t>47209OT38</t>
  </si>
  <si>
    <t>47209OT39</t>
  </si>
  <si>
    <t>47209OT40</t>
  </si>
  <si>
    <t>47209OT41</t>
  </si>
  <si>
    <t>47209OT42</t>
  </si>
  <si>
    <t>47209OT43</t>
  </si>
  <si>
    <t>47209OT44</t>
  </si>
  <si>
    <t>47209OT45</t>
  </si>
  <si>
    <t>47209OT46</t>
  </si>
  <si>
    <t>47209OT47</t>
  </si>
  <si>
    <t>47209OT48</t>
  </si>
  <si>
    <t>47209OT49</t>
  </si>
  <si>
    <t>47209OT50</t>
  </si>
  <si>
    <t>47311OT01</t>
  </si>
  <si>
    <t>47311OT02</t>
  </si>
  <si>
    <t>47311OT03</t>
  </si>
  <si>
    <t>47311OT04</t>
  </si>
  <si>
    <t>47311OT05</t>
  </si>
  <si>
    <t>47311OT06</t>
  </si>
  <si>
    <t>47311OT07</t>
  </si>
  <si>
    <t>47311OT08</t>
  </si>
  <si>
    <t>47311OT09</t>
  </si>
  <si>
    <t>47311OT10</t>
  </si>
  <si>
    <t>47311OT11</t>
  </si>
  <si>
    <t>47311OT12</t>
  </si>
  <si>
    <t>47311OT13</t>
  </si>
  <si>
    <t>47311OT14</t>
  </si>
  <si>
    <t>47311OT15</t>
  </si>
  <si>
    <t>47311OT16</t>
  </si>
  <si>
    <t>47311OT17</t>
  </si>
  <si>
    <t>47314OT01</t>
  </si>
  <si>
    <t>47314OT02</t>
  </si>
  <si>
    <t>47314OT03</t>
  </si>
  <si>
    <t>47314OT04</t>
  </si>
  <si>
    <t>47314OT05</t>
  </si>
  <si>
    <t>47313OT01</t>
  </si>
  <si>
    <t>47313OT02</t>
  </si>
  <si>
    <t>47313OT03</t>
  </si>
  <si>
    <t>47313OT04</t>
  </si>
  <si>
    <t>47313OT05</t>
  </si>
  <si>
    <t>47313OT06</t>
  </si>
  <si>
    <t>47308OT01</t>
  </si>
  <si>
    <t>47308OT02</t>
  </si>
  <si>
    <t>47308OT03</t>
  </si>
  <si>
    <t>47308OT04</t>
  </si>
  <si>
    <t>47308OT05</t>
  </si>
  <si>
    <t>47308OT06</t>
  </si>
  <si>
    <t>47308OT07</t>
  </si>
  <si>
    <t>47308OT08</t>
  </si>
  <si>
    <t>47308OT09</t>
  </si>
  <si>
    <t>47308OT10</t>
  </si>
  <si>
    <t>47308OT11</t>
  </si>
  <si>
    <t>47308OT12</t>
  </si>
  <si>
    <t>47308OT13</t>
  </si>
  <si>
    <t>47308OT14</t>
  </si>
  <si>
    <t>47308OT15</t>
  </si>
  <si>
    <t>47308OT16</t>
  </si>
  <si>
    <t>47308OT17</t>
  </si>
  <si>
    <t>47308OT18</t>
  </si>
  <si>
    <t>47308OT19</t>
  </si>
  <si>
    <t>47306OT01</t>
  </si>
  <si>
    <t>47306OT02</t>
  </si>
  <si>
    <t>47306OT03</t>
  </si>
  <si>
    <t>47306OT04</t>
  </si>
  <si>
    <t>47306OT05</t>
  </si>
  <si>
    <t>47306OT06</t>
  </si>
  <si>
    <t>47306OT07</t>
  </si>
  <si>
    <t>47306OT08</t>
  </si>
  <si>
    <t>47306OT09</t>
  </si>
  <si>
    <t>47306OT10</t>
  </si>
  <si>
    <t>47306OT11</t>
  </si>
  <si>
    <t>47306OT13</t>
  </si>
  <si>
    <t>47306OT14</t>
  </si>
  <si>
    <t>47306OT15</t>
  </si>
  <si>
    <t>47306OT16</t>
  </si>
  <si>
    <t>47306OT17</t>
  </si>
  <si>
    <t>47306OT18</t>
  </si>
  <si>
    <t>47306OT19</t>
  </si>
  <si>
    <t>47306OT20</t>
  </si>
  <si>
    <t>47306OT21</t>
  </si>
  <si>
    <t>47302OT01</t>
  </si>
  <si>
    <t>47302OT02</t>
  </si>
  <si>
    <t>47302OT03</t>
  </si>
  <si>
    <t>47302OT04</t>
  </si>
  <si>
    <t>47302OT05</t>
  </si>
  <si>
    <t>47302OT06</t>
  </si>
  <si>
    <t>47302OT07</t>
  </si>
  <si>
    <t>47302OT08</t>
  </si>
  <si>
    <t>47302OT09</t>
  </si>
  <si>
    <t>47302OT10</t>
  </si>
  <si>
    <t>47302OT11</t>
  </si>
  <si>
    <t>47302OT12</t>
  </si>
  <si>
    <t>47302OT13</t>
  </si>
  <si>
    <t>47302OT14</t>
  </si>
  <si>
    <t>47302OT15</t>
  </si>
  <si>
    <t>47302OT16</t>
  </si>
  <si>
    <t>47302OT17</t>
  </si>
  <si>
    <t>47303OT01</t>
  </si>
  <si>
    <t>47303OT02</t>
  </si>
  <si>
    <t>47303OT03</t>
  </si>
  <si>
    <t>47303OT04</t>
  </si>
  <si>
    <t>47303OT05</t>
  </si>
  <si>
    <t>47303OT06</t>
  </si>
  <si>
    <t>慶佐次</t>
    <phoneticPr fontId="10"/>
  </si>
  <si>
    <t>47301OT01</t>
  </si>
  <si>
    <t>47301OT02</t>
  </si>
  <si>
    <t>47301OT03</t>
  </si>
  <si>
    <t>47301OT04</t>
  </si>
  <si>
    <t>47301OT05</t>
  </si>
  <si>
    <t>47301OT06</t>
  </si>
  <si>
    <t>47301OT07</t>
  </si>
  <si>
    <t>47301OT08</t>
  </si>
  <si>
    <t>47301OT09</t>
  </si>
  <si>
    <t>47301OT10</t>
  </si>
  <si>
    <t>47301OT11</t>
  </si>
  <si>
    <t>47301OT12</t>
  </si>
  <si>
    <t>47301OT13</t>
  </si>
  <si>
    <t>47301OT14</t>
  </si>
  <si>
    <t>47301OT15</t>
  </si>
  <si>
    <t>47301OT16</t>
  </si>
  <si>
    <t>47301OT17</t>
  </si>
  <si>
    <t>47301OT18</t>
  </si>
  <si>
    <t>47301OT20</t>
  </si>
  <si>
    <t>47214OT01</t>
  </si>
  <si>
    <t>47214OT02</t>
  </si>
  <si>
    <t>47214OT03</t>
  </si>
  <si>
    <t>47214OT04</t>
  </si>
  <si>
    <t>47214OT05</t>
  </si>
  <si>
    <t>47214OT06</t>
  </si>
  <si>
    <t>47214OT07</t>
  </si>
  <si>
    <t>佐良浜（旧伊良部）</t>
    <phoneticPr fontId="10"/>
  </si>
  <si>
    <t>多良間（多良間）</t>
    <phoneticPr fontId="10"/>
  </si>
  <si>
    <t>47207OT01</t>
  </si>
  <si>
    <t>石垣東西（石垣）</t>
    <phoneticPr fontId="10"/>
  </si>
  <si>
    <t>47207OT02</t>
  </si>
  <si>
    <t>47207OT03</t>
  </si>
  <si>
    <t>47381OT01</t>
  </si>
  <si>
    <t>47381OT02</t>
  </si>
  <si>
    <t>47381OT03</t>
  </si>
  <si>
    <t>47381OT04</t>
  </si>
  <si>
    <t>47381OT05</t>
  </si>
  <si>
    <t>47381OT06</t>
  </si>
  <si>
    <t>47381OT09</t>
  </si>
  <si>
    <t>竹富（竹富）</t>
    <phoneticPr fontId="10"/>
  </si>
  <si>
    <t>小浜（竹富）</t>
    <phoneticPr fontId="10"/>
  </si>
  <si>
    <t>黒島（竹富）</t>
    <phoneticPr fontId="10"/>
  </si>
  <si>
    <t>波照間（竹富）</t>
    <phoneticPr fontId="10"/>
  </si>
  <si>
    <t>西表東部（竹富）</t>
    <phoneticPr fontId="10"/>
  </si>
  <si>
    <t>船浦（竹富）</t>
    <phoneticPr fontId="10"/>
  </si>
  <si>
    <t>船浮（竹富）</t>
    <phoneticPr fontId="10"/>
  </si>
  <si>
    <t>47382OT01</t>
  </si>
  <si>
    <t>祖納（与那国）</t>
    <phoneticPr fontId="10"/>
  </si>
  <si>
    <t>47382OT02</t>
  </si>
  <si>
    <t>47361OT01</t>
  </si>
  <si>
    <t>久米島西（具志川）</t>
    <phoneticPr fontId="10"/>
  </si>
  <si>
    <t>47361OT02</t>
  </si>
  <si>
    <t>久米島東（具志川）</t>
    <phoneticPr fontId="10"/>
  </si>
  <si>
    <t>47361OT03</t>
  </si>
  <si>
    <t>西銘（具志川)</t>
    <phoneticPr fontId="10"/>
  </si>
  <si>
    <t>47361OT04</t>
  </si>
  <si>
    <t>大原（具志川)</t>
    <phoneticPr fontId="10"/>
  </si>
  <si>
    <t>47361OT05</t>
  </si>
  <si>
    <t>仲泊・兼城（具志川)</t>
    <phoneticPr fontId="10"/>
  </si>
  <si>
    <t>47361OT06</t>
  </si>
  <si>
    <t>47361OT07</t>
  </si>
  <si>
    <t>47361OT08</t>
  </si>
  <si>
    <t>47361OT09</t>
  </si>
  <si>
    <t>47361OT10</t>
  </si>
  <si>
    <t>47361OT11</t>
  </si>
  <si>
    <t>47315OT01</t>
  </si>
  <si>
    <t>47360OT01</t>
  </si>
  <si>
    <t>47359OT01</t>
  </si>
  <si>
    <t>47359OT02</t>
  </si>
  <si>
    <t>47359OT03</t>
  </si>
  <si>
    <t>47359OT04</t>
  </si>
  <si>
    <t>47359OT05</t>
  </si>
  <si>
    <t>47356OT01</t>
  </si>
  <si>
    <t>47353OT01</t>
  </si>
  <si>
    <t>47354OT01</t>
  </si>
  <si>
    <t>47354OT02</t>
  </si>
  <si>
    <t>47355OT01</t>
  </si>
  <si>
    <t>47357OT01</t>
  </si>
  <si>
    <t>46533OT01</t>
  </si>
  <si>
    <r>
      <t>3</t>
    </r>
    <r>
      <rPr>
        <sz val="11"/>
        <color theme="1"/>
        <rFont val="ＭＳ Ｐゴシック"/>
        <family val="2"/>
        <charset val="128"/>
        <scheme val="minor"/>
      </rPr>
      <t>06</t>
    </r>
    <phoneticPr fontId="10"/>
  </si>
  <si>
    <r>
      <t>2</t>
    </r>
    <r>
      <rPr>
        <sz val="11"/>
        <color theme="1"/>
        <rFont val="ＭＳ Ｐゴシック"/>
        <family val="2"/>
        <charset val="128"/>
        <scheme val="minor"/>
      </rPr>
      <t>01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</si>
  <si>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29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</si>
  <si>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26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</si>
  <si>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02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</si>
  <si>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03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</si>
  <si>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01</t>
    </r>
    <phoneticPr fontId="10"/>
  </si>
  <si>
    <r>
      <t>2</t>
    </r>
    <r>
      <rPr>
        <sz val="11"/>
        <color theme="1"/>
        <rFont val="ＭＳ Ｐゴシック"/>
        <family val="2"/>
        <charset val="128"/>
        <scheme val="minor"/>
      </rPr>
      <t>14</t>
    </r>
    <phoneticPr fontId="10"/>
  </si>
  <si>
    <r>
      <t>2</t>
    </r>
    <r>
      <rPr>
        <sz val="11"/>
        <color theme="1"/>
        <rFont val="ＭＳ Ｐゴシック"/>
        <family val="2"/>
        <charset val="128"/>
        <scheme val="minor"/>
      </rPr>
      <t>07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</si>
  <si>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61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</si>
  <si>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15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</si>
  <si>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60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</si>
  <si>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59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</si>
  <si>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56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</si>
  <si>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53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</si>
  <si>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54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</si>
  <si>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55</t>
    </r>
    <phoneticPr fontId="10"/>
  </si>
  <si>
    <r>
      <t>3</t>
    </r>
    <r>
      <rPr>
        <sz val="11"/>
        <color theme="1"/>
        <rFont val="ＭＳ Ｐゴシック"/>
        <family val="2"/>
        <charset val="128"/>
        <scheme val="minor"/>
      </rPr>
      <t>57</t>
    </r>
    <phoneticPr fontId="10"/>
  </si>
  <si>
    <t>954</t>
    <phoneticPr fontId="10"/>
  </si>
  <si>
    <t>前田・石嶺北</t>
    <rPh sb="1" eb="2">
      <t>タ</t>
    </rPh>
    <rPh sb="3" eb="5">
      <t>イシミネ</t>
    </rPh>
    <rPh sb="5" eb="6">
      <t>キタ</t>
    </rPh>
    <phoneticPr fontId="10"/>
  </si>
  <si>
    <t>前田・石嶺北</t>
    <rPh sb="3" eb="5">
      <t>イシミネ</t>
    </rPh>
    <rPh sb="5" eb="6">
      <t>キタ</t>
    </rPh>
    <phoneticPr fontId="10"/>
  </si>
  <si>
    <t>47201OT39</t>
    <phoneticPr fontId="10"/>
  </si>
  <si>
    <t>47215OT15</t>
    <phoneticPr fontId="10"/>
  </si>
  <si>
    <t>47215OT24</t>
    <phoneticPr fontId="10"/>
  </si>
  <si>
    <t>47215OT33</t>
    <phoneticPr fontId="10"/>
  </si>
  <si>
    <t>47375OT01</t>
    <phoneticPr fontId="10"/>
  </si>
  <si>
    <t>坂田西原台団地</t>
    <rPh sb="0" eb="2">
      <t>サカタ</t>
    </rPh>
    <rPh sb="2" eb="4">
      <t>ニシハラ</t>
    </rPh>
    <rPh sb="4" eb="5">
      <t>ダイ</t>
    </rPh>
    <rPh sb="5" eb="7">
      <t>ダンチ</t>
    </rPh>
    <phoneticPr fontId="10"/>
  </si>
  <si>
    <r>
      <t>2</t>
    </r>
    <r>
      <rPr>
        <sz val="11"/>
        <color theme="1"/>
        <rFont val="ＭＳ Ｐゴシック"/>
        <family val="2"/>
        <charset val="128"/>
        <scheme val="minor"/>
      </rPr>
      <t>08</t>
    </r>
    <phoneticPr fontId="10"/>
  </si>
  <si>
    <t>47208OT20</t>
  </si>
  <si>
    <t>神森</t>
    <rPh sb="0" eb="2">
      <t>カミモリ</t>
    </rPh>
    <phoneticPr fontId="10"/>
  </si>
  <si>
    <t>廃店</t>
    <rPh sb="0" eb="2">
      <t>ハイテン</t>
    </rPh>
    <phoneticPr fontId="10"/>
  </si>
  <si>
    <t>202</t>
    <phoneticPr fontId="10"/>
  </si>
  <si>
    <t>0000202</t>
    <phoneticPr fontId="10"/>
  </si>
  <si>
    <t>宮古南販売（旧平良）</t>
    <phoneticPr fontId="10"/>
  </si>
  <si>
    <t>2514</t>
    <phoneticPr fontId="10"/>
  </si>
  <si>
    <t>大浦</t>
    <phoneticPr fontId="10"/>
  </si>
  <si>
    <t>0002514</t>
    <phoneticPr fontId="10"/>
  </si>
  <si>
    <t>大川</t>
    <rPh sb="0" eb="2">
      <t>オオカワ</t>
    </rPh>
    <phoneticPr fontId="10"/>
  </si>
  <si>
    <t>47209OT51</t>
    <phoneticPr fontId="10"/>
  </si>
  <si>
    <t>住所</t>
    <rPh sb="0" eb="2">
      <t>ジュウショ</t>
    </rPh>
    <phoneticPr fontId="10"/>
  </si>
  <si>
    <t>石垣市*</t>
    <phoneticPr fontId="10"/>
  </si>
  <si>
    <t>社名（請求先）</t>
    <phoneticPr fontId="10"/>
  </si>
  <si>
    <t>電話/ＦＡＸ</t>
    <phoneticPr fontId="10"/>
  </si>
  <si>
    <t>折込枚数</t>
    <rPh sb="0" eb="2">
      <t>オリコミ</t>
    </rPh>
    <rPh sb="2" eb="4">
      <t>マイスウ</t>
    </rPh>
    <phoneticPr fontId="21"/>
  </si>
  <si>
    <t>折込枚数</t>
    <phoneticPr fontId="10"/>
  </si>
  <si>
    <t>宅配便枚数</t>
    <phoneticPr fontId="10"/>
  </si>
  <si>
    <t>折込基本部数</t>
    <phoneticPr fontId="10"/>
  </si>
  <si>
    <r>
      <rPr>
        <b/>
        <sz val="11"/>
        <color theme="8" tint="0.79998168889431442"/>
        <rFont val="ＭＳ ゴシック"/>
        <family val="3"/>
        <charset val="128"/>
      </rPr>
      <t>002</t>
    </r>
    <r>
      <rPr>
        <b/>
        <sz val="11"/>
        <color theme="1"/>
        <rFont val="ＭＳ ゴシック"/>
        <family val="3"/>
        <charset val="128"/>
      </rPr>
      <t>那覇市（旧真和志）</t>
    </r>
    <phoneticPr fontId="10"/>
  </si>
  <si>
    <t>那覇市（旧那覇）</t>
    <phoneticPr fontId="10"/>
  </si>
  <si>
    <r>
      <rPr>
        <b/>
        <sz val="11"/>
        <color theme="8" tint="0.79998168889431442"/>
        <rFont val="ＭＳ ゴシック"/>
        <family val="3"/>
        <charset val="128"/>
      </rPr>
      <t>001</t>
    </r>
    <r>
      <rPr>
        <b/>
        <sz val="11"/>
        <color theme="1"/>
        <rFont val="ＭＳ ゴシック"/>
        <family val="3"/>
        <charset val="128"/>
      </rPr>
      <t>那覇市（旧那覇）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</si>
  <si>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001</t>
    </r>
    <r>
      <rPr>
        <b/>
        <sz val="11"/>
        <color theme="1"/>
        <rFont val="ＭＳ ゴシック"/>
        <family val="3"/>
        <charset val="128"/>
      </rPr>
      <t>那覇市　全域</t>
    </r>
    <phoneticPr fontId="10"/>
  </si>
  <si>
    <t>那覇市（旧真和志）</t>
    <rPh sb="5" eb="8">
      <t>マワシ</t>
    </rPh>
    <phoneticPr fontId="10"/>
  </si>
  <si>
    <t>那覇市（旧首里）</t>
    <rPh sb="5" eb="7">
      <t>シュリ</t>
    </rPh>
    <phoneticPr fontId="10"/>
  </si>
  <si>
    <t>那覇市（旧小禄）</t>
    <rPh sb="5" eb="7">
      <t>オロク</t>
    </rPh>
    <phoneticPr fontId="10"/>
  </si>
  <si>
    <t>糸満市</t>
    <rPh sb="0" eb="3">
      <t>イトマンシ</t>
    </rPh>
    <phoneticPr fontId="10"/>
  </si>
  <si>
    <t>南城市（旧玉城）</t>
    <rPh sb="0" eb="2">
      <t>ナンジョウ</t>
    </rPh>
    <rPh sb="2" eb="3">
      <t>シ</t>
    </rPh>
    <rPh sb="4" eb="5">
      <t>キュウ</t>
    </rPh>
    <rPh sb="5" eb="7">
      <t>タマキ</t>
    </rPh>
    <phoneticPr fontId="10"/>
  </si>
  <si>
    <t>南城市（旧知念）</t>
    <rPh sb="0" eb="2">
      <t>ナンジョウ</t>
    </rPh>
    <rPh sb="2" eb="3">
      <t>シ</t>
    </rPh>
    <rPh sb="4" eb="5">
      <t>キュウ</t>
    </rPh>
    <rPh sb="5" eb="7">
      <t>チネン</t>
    </rPh>
    <phoneticPr fontId="10"/>
  </si>
  <si>
    <t>南城市（旧佐敷）</t>
    <rPh sb="0" eb="2">
      <t>ナンジョウ</t>
    </rPh>
    <rPh sb="2" eb="3">
      <t>シ</t>
    </rPh>
    <rPh sb="4" eb="5">
      <t>キュウ</t>
    </rPh>
    <rPh sb="5" eb="7">
      <t>サシキ</t>
    </rPh>
    <phoneticPr fontId="10"/>
  </si>
  <si>
    <t>南城市（旧大里）</t>
    <rPh sb="0" eb="2">
      <t>ナンジョウ</t>
    </rPh>
    <rPh sb="2" eb="3">
      <t>シ</t>
    </rPh>
    <rPh sb="4" eb="5">
      <t>キュウ</t>
    </rPh>
    <rPh sb="5" eb="7">
      <t>オオザト</t>
    </rPh>
    <phoneticPr fontId="10"/>
  </si>
  <si>
    <t>八重瀬町（旧具志頭）</t>
    <rPh sb="0" eb="3">
      <t>ヤエセ</t>
    </rPh>
    <rPh sb="3" eb="4">
      <t>チョウ</t>
    </rPh>
    <rPh sb="5" eb="6">
      <t>キュウ</t>
    </rPh>
    <rPh sb="6" eb="7">
      <t>グ</t>
    </rPh>
    <rPh sb="7" eb="8">
      <t>ココロザシ</t>
    </rPh>
    <rPh sb="8" eb="9">
      <t>アタマ</t>
    </rPh>
    <phoneticPr fontId="10"/>
  </si>
  <si>
    <t>八重瀬町（旧東風平）</t>
    <rPh sb="0" eb="3">
      <t>ヤエセ</t>
    </rPh>
    <rPh sb="3" eb="4">
      <t>チョウ</t>
    </rPh>
    <rPh sb="5" eb="6">
      <t>キュウ</t>
    </rPh>
    <rPh sb="6" eb="9">
      <t>コチンダ</t>
    </rPh>
    <phoneticPr fontId="10"/>
  </si>
  <si>
    <t>南風原町</t>
    <rPh sb="0" eb="3">
      <t>ハエバル</t>
    </rPh>
    <rPh sb="3" eb="4">
      <t>チョウ</t>
    </rPh>
    <phoneticPr fontId="10"/>
  </si>
  <si>
    <t>与那原町</t>
    <rPh sb="0" eb="3">
      <t>ヨナバル</t>
    </rPh>
    <rPh sb="3" eb="4">
      <t>チョウ</t>
    </rPh>
    <phoneticPr fontId="10"/>
  </si>
  <si>
    <t>西原町</t>
    <rPh sb="0" eb="3">
      <t>ニシハラチョウ</t>
    </rPh>
    <phoneticPr fontId="10"/>
  </si>
  <si>
    <t>浦添市</t>
    <rPh sb="0" eb="3">
      <t>ウラソエシ</t>
    </rPh>
    <phoneticPr fontId="10"/>
  </si>
  <si>
    <t>宜野湾市</t>
    <rPh sb="0" eb="3">
      <t>ギノワン</t>
    </rPh>
    <rPh sb="3" eb="4">
      <t>シ</t>
    </rPh>
    <phoneticPr fontId="10"/>
  </si>
  <si>
    <t>中城村</t>
    <rPh sb="0" eb="2">
      <t>ナカグスク</t>
    </rPh>
    <rPh sb="2" eb="3">
      <t>ソン</t>
    </rPh>
    <phoneticPr fontId="10"/>
  </si>
  <si>
    <t>北中城村</t>
    <rPh sb="0" eb="1">
      <t>キタ</t>
    </rPh>
    <rPh sb="1" eb="3">
      <t>ナカグスク</t>
    </rPh>
    <rPh sb="3" eb="4">
      <t>ソン</t>
    </rPh>
    <phoneticPr fontId="10"/>
  </si>
  <si>
    <t>沖縄市（旧コザ）</t>
    <rPh sb="0" eb="2">
      <t>オキナワ</t>
    </rPh>
    <rPh sb="2" eb="3">
      <t>シ</t>
    </rPh>
    <rPh sb="4" eb="5">
      <t>キュウ</t>
    </rPh>
    <phoneticPr fontId="10"/>
  </si>
  <si>
    <t>沖縄市（旧美里）</t>
    <rPh sb="0" eb="2">
      <t>オキナワ</t>
    </rPh>
    <rPh sb="2" eb="3">
      <t>シ</t>
    </rPh>
    <rPh sb="4" eb="5">
      <t>キュウ</t>
    </rPh>
    <rPh sb="5" eb="7">
      <t>ミサト</t>
    </rPh>
    <phoneticPr fontId="10"/>
  </si>
  <si>
    <t>北谷町</t>
    <rPh sb="0" eb="3">
      <t>チャタンチョウ</t>
    </rPh>
    <phoneticPr fontId="10"/>
  </si>
  <si>
    <t>読谷村</t>
    <phoneticPr fontId="10"/>
  </si>
  <si>
    <t>うるま市（旧具志川）</t>
    <phoneticPr fontId="10"/>
  </si>
  <si>
    <t>うるま市（旧勝連）</t>
    <rPh sb="6" eb="8">
      <t>カツレ</t>
    </rPh>
    <phoneticPr fontId="10"/>
  </si>
  <si>
    <t>うるま市（旧与那城）</t>
    <rPh sb="6" eb="9">
      <t>ヨナシロ</t>
    </rPh>
    <phoneticPr fontId="10"/>
  </si>
  <si>
    <t>うるま市（旧石川）</t>
    <rPh sb="6" eb="8">
      <t>イシカワ</t>
    </rPh>
    <phoneticPr fontId="10"/>
  </si>
  <si>
    <t>名護市（旧名護）</t>
    <phoneticPr fontId="10"/>
  </si>
  <si>
    <t>名護市（旧屋部）</t>
    <rPh sb="5" eb="7">
      <t>ヤブ</t>
    </rPh>
    <phoneticPr fontId="10"/>
  </si>
  <si>
    <t>名護市（旧羽地）</t>
    <rPh sb="5" eb="7">
      <t>ハネジ</t>
    </rPh>
    <phoneticPr fontId="10"/>
  </si>
  <si>
    <t>名護市（旧屋我地）</t>
    <phoneticPr fontId="10"/>
  </si>
  <si>
    <t>名護市（旧久志）</t>
    <phoneticPr fontId="10"/>
  </si>
  <si>
    <t>恩納村</t>
    <phoneticPr fontId="10"/>
  </si>
  <si>
    <t>金武町</t>
    <rPh sb="0" eb="3">
      <t>キンチョウ</t>
    </rPh>
    <phoneticPr fontId="10"/>
  </si>
  <si>
    <t>宜野座村</t>
    <rPh sb="0" eb="3">
      <t>ギノザ</t>
    </rPh>
    <rPh sb="3" eb="4">
      <t>ソン</t>
    </rPh>
    <phoneticPr fontId="10"/>
  </si>
  <si>
    <t>本部町</t>
    <phoneticPr fontId="10"/>
  </si>
  <si>
    <t>今帰仁村</t>
    <phoneticPr fontId="10"/>
  </si>
  <si>
    <t>大宜味村</t>
    <phoneticPr fontId="10"/>
  </si>
  <si>
    <t>東村</t>
    <rPh sb="0" eb="1">
      <t>ヒガシ</t>
    </rPh>
    <phoneticPr fontId="10"/>
  </si>
  <si>
    <t>国頭村</t>
    <rPh sb="0" eb="2">
      <t>クニガミ</t>
    </rPh>
    <rPh sb="2" eb="3">
      <t>ムラ</t>
    </rPh>
    <phoneticPr fontId="10"/>
  </si>
  <si>
    <t>嘉手納町</t>
    <rPh sb="0" eb="3">
      <t>カデナ</t>
    </rPh>
    <rPh sb="3" eb="4">
      <t>チョウ</t>
    </rPh>
    <phoneticPr fontId="10"/>
  </si>
  <si>
    <t>宅配便基本数</t>
    <phoneticPr fontId="10"/>
  </si>
  <si>
    <t>宮古(宮古島市)※離島</t>
    <rPh sb="0" eb="2">
      <t>ミヤコ</t>
    </rPh>
    <rPh sb="3" eb="6">
      <t>ミヤコジマ</t>
    </rPh>
    <rPh sb="6" eb="7">
      <t>シ</t>
    </rPh>
    <phoneticPr fontId="10"/>
  </si>
  <si>
    <t>宮古(多良間村)※離島</t>
    <phoneticPr fontId="10"/>
  </si>
  <si>
    <t>八重山(石垣市)※離島</t>
    <phoneticPr fontId="10"/>
  </si>
  <si>
    <t>八重山(竹富町)※離島</t>
    <phoneticPr fontId="10"/>
  </si>
  <si>
    <t>八重山(与那国町)※離島</t>
    <phoneticPr fontId="10"/>
  </si>
  <si>
    <t>久米島町※離島</t>
    <phoneticPr fontId="10"/>
  </si>
  <si>
    <t>伊江村※離島</t>
    <phoneticPr fontId="10"/>
  </si>
  <si>
    <t>伊是名※離島</t>
    <phoneticPr fontId="10"/>
  </si>
  <si>
    <t>伊平屋※離島</t>
    <phoneticPr fontId="10"/>
  </si>
  <si>
    <t>渡名喜村※離島</t>
    <phoneticPr fontId="10"/>
  </si>
  <si>
    <t>渡嘉敷※離島</t>
    <phoneticPr fontId="10"/>
  </si>
  <si>
    <t>座間味※離島</t>
    <phoneticPr fontId="10"/>
  </si>
  <si>
    <t>粟国村※離島</t>
    <phoneticPr fontId="10"/>
  </si>
  <si>
    <t>南大東村※離島</t>
    <phoneticPr fontId="10"/>
  </si>
  <si>
    <t>県外　沖永良部※離島</t>
    <phoneticPr fontId="10"/>
  </si>
  <si>
    <t>2022年 4月 1日 適用</t>
    <rPh sb="4" eb="5">
      <t>ネン</t>
    </rPh>
    <rPh sb="7" eb="8">
      <t>ガツ</t>
    </rPh>
    <rPh sb="10" eb="11">
      <t>ニチ</t>
    </rPh>
    <rPh sb="12" eb="14">
      <t>テキヨウ</t>
    </rPh>
    <phoneticPr fontId="10"/>
  </si>
  <si>
    <t>与儀・寄宮</t>
    <rPh sb="0" eb="2">
      <t>ヨギ</t>
    </rPh>
    <rPh sb="3" eb="4">
      <t>ヤドリキ</t>
    </rPh>
    <rPh sb="4" eb="5">
      <t>ミヤ</t>
    </rPh>
    <phoneticPr fontId="10"/>
  </si>
  <si>
    <t>電話：</t>
    <phoneticPr fontId="21"/>
  </si>
  <si>
    <t>ＦＡＸ：</t>
    <phoneticPr fontId="10"/>
  </si>
  <si>
    <t>担当者：</t>
    <rPh sb="0" eb="3">
      <t>タントウシャ</t>
    </rPh>
    <phoneticPr fontId="21"/>
  </si>
  <si>
    <t>備考：</t>
    <rPh sb="0" eb="2">
      <t>ビコウ</t>
    </rPh>
    <phoneticPr fontId="10"/>
  </si>
  <si>
    <t>オンラインコード</t>
    <phoneticPr fontId="10"/>
  </si>
  <si>
    <t>廃店</t>
  </si>
  <si>
    <t>宮平南・与那覇</t>
    <rPh sb="0" eb="2">
      <t>ミヤヒラ</t>
    </rPh>
    <rPh sb="2" eb="3">
      <t>ミナミ</t>
    </rPh>
    <rPh sb="4" eb="7">
      <t>ヨナハ</t>
    </rPh>
    <phoneticPr fontId="10"/>
  </si>
  <si>
    <t>47350OT10</t>
  </si>
  <si>
    <t>0000518</t>
  </si>
  <si>
    <t>座波</t>
    <phoneticPr fontId="10"/>
  </si>
  <si>
    <t>0000336</t>
    <phoneticPr fontId="10"/>
  </si>
  <si>
    <t>47210OT24</t>
    <phoneticPr fontId="10"/>
  </si>
  <si>
    <t>賀数</t>
    <rPh sb="0" eb="2">
      <t>カカズ</t>
    </rPh>
    <phoneticPr fontId="10"/>
  </si>
  <si>
    <t>336</t>
    <phoneticPr fontId="10"/>
  </si>
  <si>
    <t>賀数</t>
    <phoneticPr fontId="10"/>
  </si>
  <si>
    <t>南部西販売に統合</t>
    <rPh sb="0" eb="2">
      <t>ナンブ</t>
    </rPh>
    <rPh sb="2" eb="3">
      <t>ニシ</t>
    </rPh>
    <rPh sb="3" eb="5">
      <t>ハンバイ</t>
    </rPh>
    <rPh sb="6" eb="8">
      <t>トウゴウ</t>
    </rPh>
    <phoneticPr fontId="10"/>
  </si>
  <si>
    <t>兼城・宮平に統合</t>
    <rPh sb="0" eb="2">
      <t>カネシロ</t>
    </rPh>
    <rPh sb="3" eb="5">
      <t>ミヤヒラ</t>
    </rPh>
    <rPh sb="6" eb="8">
      <t>トウゴウ</t>
    </rPh>
    <phoneticPr fontId="10"/>
  </si>
  <si>
    <t>具志川東に統合</t>
    <rPh sb="0" eb="3">
      <t>グシカワ</t>
    </rPh>
    <rPh sb="3" eb="4">
      <t>ヒガシ</t>
    </rPh>
    <rPh sb="5" eb="7">
      <t>トウゴウ</t>
    </rPh>
    <phoneticPr fontId="10"/>
  </si>
  <si>
    <t>石平に統合</t>
    <rPh sb="0" eb="2">
      <t>イシヒラ</t>
    </rPh>
    <rPh sb="3" eb="5">
      <t>トウゴウ</t>
    </rPh>
    <phoneticPr fontId="10"/>
  </si>
  <si>
    <t>南部西販売センター</t>
    <phoneticPr fontId="10"/>
  </si>
  <si>
    <t>大川</t>
    <phoneticPr fontId="10"/>
  </si>
  <si>
    <t>三原（名護）</t>
    <rPh sb="0" eb="2">
      <t>ミハラ</t>
    </rPh>
    <rPh sb="3" eb="5">
      <t>ナゴ</t>
    </rPh>
    <phoneticPr fontId="10"/>
  </si>
  <si>
    <t>基本部数</t>
  </si>
  <si>
    <t>申込枚数</t>
  </si>
  <si>
    <t>那覇市　（旧首里）</t>
    <rPh sb="5" eb="6">
      <t>キュウ</t>
    </rPh>
    <rPh sb="6" eb="8">
      <t>シュリ</t>
    </rPh>
    <phoneticPr fontId="10"/>
  </si>
  <si>
    <t>那覇市　（旧小禄）</t>
    <rPh sb="5" eb="6">
      <t>キュウ</t>
    </rPh>
    <rPh sb="6" eb="8">
      <t>オロク</t>
    </rPh>
    <phoneticPr fontId="10"/>
  </si>
  <si>
    <t>那覇市　（旧那覇）</t>
    <rPh sb="5" eb="8">
      <t>キュウナハ</t>
    </rPh>
    <phoneticPr fontId="10"/>
  </si>
  <si>
    <t>糸満市　</t>
    <phoneticPr fontId="10"/>
  </si>
  <si>
    <t>豊見城市　</t>
    <phoneticPr fontId="10"/>
  </si>
  <si>
    <t>南風原町　</t>
    <phoneticPr fontId="10"/>
  </si>
  <si>
    <t>与那原町　</t>
    <phoneticPr fontId="10"/>
  </si>
  <si>
    <t>西原町　</t>
    <phoneticPr fontId="10"/>
  </si>
  <si>
    <t>浦添市　</t>
    <phoneticPr fontId="10"/>
  </si>
  <si>
    <t>宜野湾市　</t>
    <phoneticPr fontId="10"/>
  </si>
  <si>
    <t>中城村　</t>
    <phoneticPr fontId="10"/>
  </si>
  <si>
    <t>北中城村　</t>
    <phoneticPr fontId="10"/>
  </si>
  <si>
    <t>北谷町　</t>
    <phoneticPr fontId="10"/>
  </si>
  <si>
    <t>嘉手納町　</t>
    <phoneticPr fontId="10"/>
  </si>
  <si>
    <t>読谷村　</t>
    <phoneticPr fontId="10"/>
  </si>
  <si>
    <t>恩納村　</t>
    <phoneticPr fontId="10"/>
  </si>
  <si>
    <t>金武町　</t>
    <phoneticPr fontId="10"/>
  </si>
  <si>
    <t>宜野座村　</t>
    <phoneticPr fontId="10"/>
  </si>
  <si>
    <t>本部町　</t>
    <phoneticPr fontId="10"/>
  </si>
  <si>
    <t>今帰仁村　</t>
    <phoneticPr fontId="10"/>
  </si>
  <si>
    <t>大宜味村　</t>
    <phoneticPr fontId="10"/>
  </si>
  <si>
    <t>東村　</t>
    <phoneticPr fontId="10"/>
  </si>
  <si>
    <t>国頭村　</t>
    <phoneticPr fontId="10"/>
  </si>
  <si>
    <t>宮古 全域*　</t>
    <rPh sb="3" eb="5">
      <t>ゼンイキ</t>
    </rPh>
    <phoneticPr fontId="10"/>
  </si>
  <si>
    <t>八重山　全域*　</t>
    <rPh sb="0" eb="3">
      <t>ヤエヤマ</t>
    </rPh>
    <rPh sb="4" eb="6">
      <t>ゼンイキ</t>
    </rPh>
    <phoneticPr fontId="10"/>
  </si>
  <si>
    <t>久米島町*　</t>
    <phoneticPr fontId="10"/>
  </si>
  <si>
    <t>伊江村*　</t>
    <phoneticPr fontId="10"/>
  </si>
  <si>
    <t>伊是名村*　</t>
    <phoneticPr fontId="10"/>
  </si>
  <si>
    <t>伊平屋村*　</t>
    <phoneticPr fontId="10"/>
  </si>
  <si>
    <t>渡名喜村　</t>
    <phoneticPr fontId="10"/>
  </si>
  <si>
    <t>渡嘉敷村*　</t>
    <phoneticPr fontId="10"/>
  </si>
  <si>
    <t>座間味村*　</t>
    <phoneticPr fontId="10"/>
  </si>
  <si>
    <t>粟国村*　</t>
    <phoneticPr fontId="10"/>
  </si>
  <si>
    <t>南大東村*　</t>
    <phoneticPr fontId="10"/>
  </si>
  <si>
    <t>県外離島　全域　</t>
    <phoneticPr fontId="10"/>
  </si>
  <si>
    <t>南城市　（旧玉城村）</t>
    <rPh sb="5" eb="8">
      <t>キュウタマグスク</t>
    </rPh>
    <rPh sb="8" eb="9">
      <t>ムラ</t>
    </rPh>
    <phoneticPr fontId="10"/>
  </si>
  <si>
    <t>南城市　（旧知念村）</t>
    <rPh sb="5" eb="6">
      <t>キュウ</t>
    </rPh>
    <rPh sb="6" eb="8">
      <t>チネン</t>
    </rPh>
    <rPh sb="8" eb="9">
      <t>ソン</t>
    </rPh>
    <phoneticPr fontId="10"/>
  </si>
  <si>
    <t>南城市　（旧佐敷町）</t>
    <rPh sb="5" eb="6">
      <t>キュウ</t>
    </rPh>
    <rPh sb="6" eb="8">
      <t>サシキ</t>
    </rPh>
    <rPh sb="8" eb="9">
      <t>チョウ</t>
    </rPh>
    <phoneticPr fontId="10"/>
  </si>
  <si>
    <t>南城市　（旧大里村）</t>
    <rPh sb="5" eb="6">
      <t>キュウ</t>
    </rPh>
    <rPh sb="6" eb="8">
      <t>オオサト</t>
    </rPh>
    <rPh sb="8" eb="9">
      <t>ムラ</t>
    </rPh>
    <phoneticPr fontId="10"/>
  </si>
  <si>
    <t>八重瀬町　（旧具志頭）</t>
    <rPh sb="6" eb="7">
      <t>キュウ</t>
    </rPh>
    <rPh sb="7" eb="8">
      <t>グ</t>
    </rPh>
    <rPh sb="8" eb="9">
      <t>ココロザシ</t>
    </rPh>
    <rPh sb="9" eb="10">
      <t>アタマ</t>
    </rPh>
    <phoneticPr fontId="10"/>
  </si>
  <si>
    <t>八重瀬町　（旧東風平）</t>
    <rPh sb="6" eb="7">
      <t>キュウ</t>
    </rPh>
    <rPh sb="7" eb="10">
      <t>コチンダ</t>
    </rPh>
    <phoneticPr fontId="10"/>
  </si>
  <si>
    <t>沖縄市　（旧コザ）</t>
    <rPh sb="5" eb="6">
      <t>キュウ</t>
    </rPh>
    <phoneticPr fontId="10"/>
  </si>
  <si>
    <t>沖縄市　（旧美里）</t>
    <rPh sb="5" eb="6">
      <t>キュウ</t>
    </rPh>
    <rPh sb="6" eb="8">
      <t>ミサト</t>
    </rPh>
    <phoneticPr fontId="10"/>
  </si>
  <si>
    <t>うるま市　（旧具志川）</t>
    <rPh sb="6" eb="10">
      <t>キュウグシカワ</t>
    </rPh>
    <phoneticPr fontId="10"/>
  </si>
  <si>
    <t>うるま市　（旧与那城）</t>
    <rPh sb="6" eb="7">
      <t>キュウ</t>
    </rPh>
    <rPh sb="7" eb="10">
      <t>ヨナシロ</t>
    </rPh>
    <phoneticPr fontId="10"/>
  </si>
  <si>
    <t>うるま市　　（旧勝連）</t>
    <rPh sb="7" eb="8">
      <t>キュウ</t>
    </rPh>
    <rPh sb="8" eb="10">
      <t>カツレン</t>
    </rPh>
    <phoneticPr fontId="10"/>
  </si>
  <si>
    <t>うるま市　　（旧石川）</t>
    <rPh sb="7" eb="8">
      <t>キュウ</t>
    </rPh>
    <rPh sb="8" eb="10">
      <t>イシカワ</t>
    </rPh>
    <phoneticPr fontId="10"/>
  </si>
  <si>
    <t>名護市　（旧屋我地）</t>
    <rPh sb="5" eb="6">
      <t>キュウ</t>
    </rPh>
    <rPh sb="6" eb="9">
      <t>ヤガジ</t>
    </rPh>
    <phoneticPr fontId="10"/>
  </si>
  <si>
    <t>名護市　　（旧名護）</t>
    <rPh sb="6" eb="7">
      <t>キュウ</t>
    </rPh>
    <rPh sb="7" eb="9">
      <t>ナゴ</t>
    </rPh>
    <phoneticPr fontId="10"/>
  </si>
  <si>
    <t>名護市　　（旧屋部）</t>
    <rPh sb="6" eb="7">
      <t>キュウ</t>
    </rPh>
    <rPh sb="7" eb="9">
      <t>ヤブ</t>
    </rPh>
    <phoneticPr fontId="10"/>
  </si>
  <si>
    <t>名護市　　（旧羽地）</t>
    <rPh sb="6" eb="7">
      <t>キュウ</t>
    </rPh>
    <rPh sb="7" eb="9">
      <t>ハネジ</t>
    </rPh>
    <phoneticPr fontId="10"/>
  </si>
  <si>
    <t>名護市　　（旧久志）</t>
    <rPh sb="6" eb="7">
      <t>キュウ</t>
    </rPh>
    <rPh sb="7" eb="9">
      <t>クシ</t>
    </rPh>
    <phoneticPr fontId="10"/>
  </si>
  <si>
    <t>那覇市（旧真和志）</t>
    <phoneticPr fontId="10"/>
  </si>
  <si>
    <t>西崎東</t>
    <rPh sb="0" eb="2">
      <t>ニシザキ</t>
    </rPh>
    <phoneticPr fontId="10"/>
  </si>
  <si>
    <t>泡瀬崎･桃原</t>
    <phoneticPr fontId="10"/>
  </si>
  <si>
    <t>湧川第二</t>
    <rPh sb="2" eb="4">
      <t>ダイニ</t>
    </rPh>
    <phoneticPr fontId="10"/>
  </si>
  <si>
    <r>
      <t>大謝名</t>
    </r>
    <r>
      <rPr>
        <sz val="10"/>
        <color theme="1"/>
        <rFont val="ＭＳ ゴシック"/>
        <family val="3"/>
        <charset val="128"/>
      </rPr>
      <t>(※旧名称 大謝名･真志喜)</t>
    </r>
    <rPh sb="9" eb="12">
      <t>オオジャナ</t>
    </rPh>
    <rPh sb="13" eb="16">
      <t>マシキ</t>
    </rPh>
    <phoneticPr fontId="10"/>
  </si>
  <si>
    <t>古謝･泡瀬第三</t>
    <phoneticPr fontId="10"/>
  </si>
  <si>
    <t>※24年3月　廃店　仲間に統合</t>
    <rPh sb="3" eb="4">
      <t>ネン</t>
    </rPh>
    <rPh sb="5" eb="6">
      <t>ガツ</t>
    </rPh>
    <rPh sb="7" eb="9">
      <t>ハイテン</t>
    </rPh>
    <rPh sb="10" eb="12">
      <t>ナカマ</t>
    </rPh>
    <rPh sb="13" eb="15">
      <t>トウゴウ</t>
    </rPh>
    <phoneticPr fontId="10"/>
  </si>
  <si>
    <t>※24年3月　廃店　３販売店に分割</t>
    <rPh sb="3" eb="4">
      <t>ネン</t>
    </rPh>
    <rPh sb="5" eb="6">
      <t>ガツ</t>
    </rPh>
    <rPh sb="7" eb="9">
      <t>ハイテン</t>
    </rPh>
    <rPh sb="11" eb="14">
      <t>ハンバイテン</t>
    </rPh>
    <rPh sb="15" eb="17">
      <t>ブンカツ</t>
    </rPh>
    <phoneticPr fontId="10"/>
  </si>
  <si>
    <t>※24年3月 廃店 具志川東(旧具志川)に統合</t>
    <rPh sb="3" eb="4">
      <t>ネン</t>
    </rPh>
    <rPh sb="5" eb="6">
      <t>ガツ</t>
    </rPh>
    <rPh sb="7" eb="9">
      <t>ハイテン</t>
    </rPh>
    <rPh sb="10" eb="12">
      <t>グシ</t>
    </rPh>
    <rPh sb="12" eb="13">
      <t>カワ</t>
    </rPh>
    <rPh sb="13" eb="14">
      <t>ヒガシ</t>
    </rPh>
    <rPh sb="15" eb="16">
      <t>キュウ</t>
    </rPh>
    <rPh sb="16" eb="19">
      <t>グシカワ</t>
    </rPh>
    <rPh sb="21" eb="23">
      <t>トウゴウ</t>
    </rPh>
    <phoneticPr fontId="10"/>
  </si>
  <si>
    <t>※24年3月　廃店　※統合なし</t>
    <rPh sb="3" eb="4">
      <t>ネン</t>
    </rPh>
    <rPh sb="5" eb="6">
      <t>ガツ</t>
    </rPh>
    <rPh sb="7" eb="9">
      <t>ハイテン</t>
    </rPh>
    <rPh sb="11" eb="13">
      <t>トウゴウ</t>
    </rPh>
    <phoneticPr fontId="10"/>
  </si>
  <si>
    <t>※24年2月　比地第一に統合</t>
    <rPh sb="3" eb="4">
      <t>ネン</t>
    </rPh>
    <rPh sb="5" eb="6">
      <t>ガツ</t>
    </rPh>
    <rPh sb="7" eb="9">
      <t>ヒジ</t>
    </rPh>
    <rPh sb="9" eb="10">
      <t>ダイ</t>
    </rPh>
    <rPh sb="10" eb="11">
      <t>イチ</t>
    </rPh>
    <rPh sb="12" eb="14">
      <t>トウゴウ</t>
    </rPh>
    <phoneticPr fontId="10"/>
  </si>
  <si>
    <t>※24年4月　廃店　仲伊保に統合</t>
    <rPh sb="3" eb="4">
      <t>ネン</t>
    </rPh>
    <rPh sb="5" eb="6">
      <t>ガツ</t>
    </rPh>
    <rPh sb="7" eb="9">
      <t>ハイテン</t>
    </rPh>
    <rPh sb="10" eb="13">
      <t>ナカイホ</t>
    </rPh>
    <rPh sb="14" eb="16">
      <t>トウゴウ</t>
    </rPh>
    <phoneticPr fontId="10"/>
  </si>
  <si>
    <t>※24年6月　廃店　喜屋武・山川に統合</t>
    <rPh sb="3" eb="4">
      <t>ネン</t>
    </rPh>
    <rPh sb="5" eb="6">
      <t>ガツ</t>
    </rPh>
    <rPh sb="7" eb="9">
      <t>ハイテン</t>
    </rPh>
    <rPh sb="10" eb="13">
      <t>キャン</t>
    </rPh>
    <rPh sb="14" eb="16">
      <t>ヤマカワ</t>
    </rPh>
    <rPh sb="17" eb="19">
      <t>トウゴウ</t>
    </rPh>
    <phoneticPr fontId="10"/>
  </si>
  <si>
    <t>クライアント名/チラシタイトル</t>
    <rPh sb="6" eb="7">
      <t>メイ</t>
    </rPh>
    <phoneticPr fontId="10"/>
  </si>
  <si>
    <t>クライアント名／チラシタイトル</t>
    <rPh sb="6" eb="7">
      <t>メイ</t>
    </rPh>
    <phoneticPr fontId="10"/>
  </si>
  <si>
    <r>
      <t>※申込枚数入力後は▼を押し「0」と「空白セル」のチェックを外してください。</t>
    </r>
    <r>
      <rPr>
        <b/>
        <sz val="8"/>
        <rFont val="ＭＳ ゴシック"/>
        <family val="3"/>
        <charset val="128"/>
      </rPr>
      <t>↓</t>
    </r>
    <rPh sb="1" eb="3">
      <t>モウシコミ</t>
    </rPh>
    <rPh sb="3" eb="5">
      <t>マイスウ</t>
    </rPh>
    <rPh sb="5" eb="7">
      <t>ニュウリョク</t>
    </rPh>
    <rPh sb="7" eb="8">
      <t>ゴ</t>
    </rPh>
    <rPh sb="11" eb="12">
      <t>オ</t>
    </rPh>
    <rPh sb="18" eb="20">
      <t>クウハク</t>
    </rPh>
    <rPh sb="29" eb="30">
      <t>ハズ</t>
    </rPh>
    <phoneticPr fontId="21"/>
  </si>
  <si>
    <t>※24年9月 廃店 具志頭Ｃに統合</t>
    <rPh sb="3" eb="4">
      <t>ネン</t>
    </rPh>
    <rPh sb="5" eb="6">
      <t>ガツ</t>
    </rPh>
    <rPh sb="7" eb="9">
      <t>ハイテン</t>
    </rPh>
    <rPh sb="10" eb="13">
      <t>グシチャン</t>
    </rPh>
    <rPh sb="15" eb="17">
      <t>トウゴウ</t>
    </rPh>
    <phoneticPr fontId="10"/>
  </si>
  <si>
    <t>ＴＥＬ：</t>
    <phoneticPr fontId="10"/>
  </si>
  <si>
    <t>※24年10月　廃店　糸満大里に統合</t>
    <rPh sb="3" eb="4">
      <t>ネン</t>
    </rPh>
    <rPh sb="6" eb="7">
      <t>ガツ</t>
    </rPh>
    <rPh sb="8" eb="10">
      <t>ハイテン</t>
    </rPh>
    <rPh sb="11" eb="13">
      <t>イトマン</t>
    </rPh>
    <rPh sb="13" eb="15">
      <t>オオザト</t>
    </rPh>
    <rPh sb="16" eb="18">
      <t>トウゴウ</t>
    </rPh>
    <phoneticPr fontId="10"/>
  </si>
  <si>
    <t>※24年10月 廃店 与那原販売Ｃに統合</t>
    <rPh sb="3" eb="4">
      <t>ネン</t>
    </rPh>
    <rPh sb="6" eb="7">
      <t>ガツ</t>
    </rPh>
    <rPh sb="8" eb="10">
      <t>ハイテン</t>
    </rPh>
    <rPh sb="11" eb="14">
      <t>ヨナバル</t>
    </rPh>
    <rPh sb="14" eb="16">
      <t>ハンバイ</t>
    </rPh>
    <rPh sb="18" eb="20">
      <t>トウゴウ</t>
    </rPh>
    <phoneticPr fontId="10"/>
  </si>
  <si>
    <t>※24年10月　廃店　南恩納･谷茶に統合</t>
    <rPh sb="3" eb="4">
      <t>ネン</t>
    </rPh>
    <rPh sb="6" eb="7">
      <t>ガツ</t>
    </rPh>
    <rPh sb="8" eb="10">
      <t>ハイテン</t>
    </rPh>
    <rPh sb="11" eb="12">
      <t>ミナミ</t>
    </rPh>
    <rPh sb="12" eb="14">
      <t>オンナ</t>
    </rPh>
    <rPh sb="15" eb="17">
      <t>タンチャ</t>
    </rPh>
    <rPh sb="18" eb="20">
      <t>トウゴウ</t>
    </rPh>
    <phoneticPr fontId="10"/>
  </si>
  <si>
    <r>
      <t xml:space="preserve">南恩納・谷茶 </t>
    </r>
    <r>
      <rPr>
        <sz val="10"/>
        <color theme="1"/>
        <rFont val="ＭＳ ゴシック"/>
        <family val="3"/>
        <charset val="128"/>
      </rPr>
      <t>(旧名称 南恩納）</t>
    </r>
    <rPh sb="4" eb="6">
      <t>タンチャ</t>
    </rPh>
    <rPh sb="8" eb="9">
      <t>キュウ</t>
    </rPh>
    <rPh sb="9" eb="11">
      <t>メイショウ</t>
    </rPh>
    <rPh sb="12" eb="13">
      <t>ミナミ</t>
    </rPh>
    <rPh sb="13" eb="15">
      <t>オンナ</t>
    </rPh>
    <phoneticPr fontId="10"/>
  </si>
  <si>
    <r>
      <t>天底</t>
    </r>
    <r>
      <rPr>
        <sz val="10"/>
        <color theme="1"/>
        <rFont val="ＭＳ ゴシック"/>
        <family val="3"/>
        <charset val="128"/>
      </rPr>
      <t>（旧名称 天底第二）</t>
    </r>
    <rPh sb="3" eb="4">
      <t>キュウ</t>
    </rPh>
    <rPh sb="4" eb="6">
      <t>メイショウ</t>
    </rPh>
    <rPh sb="7" eb="9">
      <t>テンソコ</t>
    </rPh>
    <rPh sb="9" eb="10">
      <t>ダイ</t>
    </rPh>
    <rPh sb="10" eb="11">
      <t>ニ</t>
    </rPh>
    <phoneticPr fontId="10"/>
  </si>
  <si>
    <t>2024年11月13日より折込不可</t>
    <rPh sb="4" eb="5">
      <t>ネン</t>
    </rPh>
    <rPh sb="7" eb="8">
      <t>ガツ</t>
    </rPh>
    <rPh sb="10" eb="11">
      <t>ニチ</t>
    </rPh>
    <rPh sb="13" eb="17">
      <t>オリコミフカ</t>
    </rPh>
    <phoneticPr fontId="10"/>
  </si>
  <si>
    <t>2025年1月　廃店　統合なし</t>
    <rPh sb="4" eb="5">
      <t>ネン</t>
    </rPh>
    <rPh sb="6" eb="7">
      <t>ガツ</t>
    </rPh>
    <rPh sb="8" eb="10">
      <t>ハイテン</t>
    </rPh>
    <rPh sb="11" eb="13">
      <t>トウゴウ</t>
    </rPh>
    <phoneticPr fontId="10"/>
  </si>
  <si>
    <t>大堂</t>
    <rPh sb="0" eb="2">
      <t>ウフドウ</t>
    </rPh>
    <phoneticPr fontId="10"/>
  </si>
  <si>
    <t>47308OT20</t>
  </si>
  <si>
    <t>0002916</t>
    <phoneticPr fontId="10"/>
  </si>
  <si>
    <t>0</t>
    <phoneticPr fontId="10"/>
  </si>
  <si>
    <t>2916</t>
    <phoneticPr fontId="10"/>
  </si>
  <si>
    <r>
      <t>大堂　</t>
    </r>
    <r>
      <rPr>
        <sz val="11"/>
        <color rgb="FFFF0000"/>
        <rFont val="ＭＳ ゴシック"/>
        <family val="3"/>
        <charset val="128"/>
      </rPr>
      <t>※2025年3月　新設</t>
    </r>
    <rPh sb="0" eb="2">
      <t>ウフドウ</t>
    </rPh>
    <rPh sb="8" eb="9">
      <t>ネン</t>
    </rPh>
    <rPh sb="10" eb="11">
      <t>ガツ</t>
    </rPh>
    <rPh sb="12" eb="14">
      <t>シンセツ</t>
    </rPh>
    <phoneticPr fontId="10"/>
  </si>
  <si>
    <t>25年4月廃店　松山･若狭に統合</t>
    <rPh sb="2" eb="3">
      <t>ネン</t>
    </rPh>
    <rPh sb="4" eb="5">
      <t>ガツ</t>
    </rPh>
    <rPh sb="5" eb="7">
      <t>ハイテン</t>
    </rPh>
    <rPh sb="8" eb="10">
      <t>マツヤマ</t>
    </rPh>
    <rPh sb="11" eb="13">
      <t>ワカサ</t>
    </rPh>
    <rPh sb="14" eb="16">
      <t>トウゴウ</t>
    </rPh>
    <phoneticPr fontId="10"/>
  </si>
  <si>
    <t>松山･若狭</t>
    <rPh sb="3" eb="5">
      <t>ワカサ</t>
    </rPh>
    <phoneticPr fontId="10"/>
  </si>
  <si>
    <t>25年4月廃店　糸満照屋に統合</t>
    <rPh sb="2" eb="3">
      <t>ネン</t>
    </rPh>
    <rPh sb="4" eb="5">
      <t>ガツ</t>
    </rPh>
    <rPh sb="5" eb="7">
      <t>ハイテン</t>
    </rPh>
    <rPh sb="8" eb="10">
      <t>イトマン</t>
    </rPh>
    <rPh sb="10" eb="12">
      <t>テルヤ</t>
    </rPh>
    <rPh sb="13" eb="15">
      <t>トウゴウ</t>
    </rPh>
    <phoneticPr fontId="10"/>
  </si>
  <si>
    <r>
      <t>糸満照屋・国吉</t>
    </r>
    <r>
      <rPr>
        <sz val="9"/>
        <color rgb="FFFF0000"/>
        <rFont val="ＭＳ ゴシック"/>
        <family val="3"/>
        <charset val="128"/>
      </rPr>
      <t>(※旧 糸満照屋)</t>
    </r>
    <rPh sb="5" eb="7">
      <t>クニヨシ</t>
    </rPh>
    <rPh sb="11" eb="15">
      <t>イトマンテルヤ</t>
    </rPh>
    <phoneticPr fontId="10"/>
  </si>
  <si>
    <t>25年4月　(旧美里)泡瀬南へ一部分割</t>
    <rPh sb="2" eb="3">
      <t>ネン</t>
    </rPh>
    <rPh sb="4" eb="5">
      <t>ガツ</t>
    </rPh>
    <rPh sb="7" eb="8">
      <t>キュウ</t>
    </rPh>
    <rPh sb="8" eb="10">
      <t>ミサト</t>
    </rPh>
    <rPh sb="11" eb="13">
      <t>アワセ</t>
    </rPh>
    <rPh sb="13" eb="14">
      <t>ミナミ</t>
    </rPh>
    <rPh sb="15" eb="17">
      <t>イチブ</t>
    </rPh>
    <rPh sb="17" eb="19">
      <t>ブンカツ</t>
    </rPh>
    <phoneticPr fontId="10"/>
  </si>
  <si>
    <r>
      <t>首里西・大名</t>
    </r>
    <r>
      <rPr>
        <sz val="9"/>
        <color rgb="FFFF0000"/>
        <rFont val="ＭＳ ゴシック"/>
        <family val="3"/>
        <charset val="128"/>
      </rPr>
      <t>(※旧 首里大名)</t>
    </r>
    <rPh sb="2" eb="3">
      <t>ニシ</t>
    </rPh>
    <rPh sb="4" eb="6">
      <t>オオナ</t>
    </rPh>
    <rPh sb="8" eb="9">
      <t>キュウ</t>
    </rPh>
    <rPh sb="10" eb="12">
      <t>シュリ</t>
    </rPh>
    <rPh sb="12" eb="14">
      <t>オオナ</t>
    </rPh>
    <phoneticPr fontId="10"/>
  </si>
  <si>
    <r>
      <t>首里西　</t>
    </r>
    <r>
      <rPr>
        <sz val="9"/>
        <color rgb="FFFF0000"/>
        <rFont val="ＭＳ ゴシック"/>
        <family val="3"/>
        <charset val="128"/>
      </rPr>
      <t>※25年4月廃店</t>
    </r>
    <rPh sb="7" eb="8">
      <t>ネン</t>
    </rPh>
    <rPh sb="9" eb="10">
      <t>ガツ</t>
    </rPh>
    <rPh sb="10" eb="12">
      <t>ハイテン</t>
    </rPh>
    <phoneticPr fontId="10"/>
  </si>
  <si>
    <r>
      <t>若狭第二　</t>
    </r>
    <r>
      <rPr>
        <sz val="9"/>
        <color rgb="FFFF0000"/>
        <rFont val="ＭＳ ゴシック"/>
        <family val="3"/>
        <charset val="128"/>
      </rPr>
      <t>※25年4月廃店</t>
    </r>
    <phoneticPr fontId="10"/>
  </si>
  <si>
    <t>※25年4月　若狭第二（廃店）</t>
    <rPh sb="7" eb="9">
      <t>ワカサ</t>
    </rPh>
    <rPh sb="9" eb="11">
      <t>ダイニ</t>
    </rPh>
    <rPh sb="12" eb="14">
      <t>ハイテン</t>
    </rPh>
    <phoneticPr fontId="10"/>
  </si>
  <si>
    <t>※25年4月　松山･若狭（若狭第二を吸収）</t>
    <rPh sb="7" eb="9">
      <t>マツヤマ</t>
    </rPh>
    <rPh sb="10" eb="12">
      <t>ワカサ</t>
    </rPh>
    <rPh sb="13" eb="15">
      <t>ワカサ</t>
    </rPh>
    <rPh sb="15" eb="17">
      <t>ダイニ</t>
    </rPh>
    <rPh sb="18" eb="20">
      <t>キュウシュウ</t>
    </rPh>
    <phoneticPr fontId="10"/>
  </si>
  <si>
    <t>※25年4月　首里西（廃店）</t>
    <rPh sb="7" eb="10">
      <t>シュリニシ</t>
    </rPh>
    <rPh sb="11" eb="13">
      <t>ハイテン</t>
    </rPh>
    <phoneticPr fontId="10"/>
  </si>
  <si>
    <t>※25年4月　首里西･大名（首里西を吸収）</t>
    <rPh sb="7" eb="9">
      <t>シュリ</t>
    </rPh>
    <rPh sb="9" eb="10">
      <t>ニシ</t>
    </rPh>
    <rPh sb="11" eb="13">
      <t>オオナ</t>
    </rPh>
    <rPh sb="14" eb="17">
      <t>シュリニシ</t>
    </rPh>
    <rPh sb="18" eb="20">
      <t>キュウシュウ</t>
    </rPh>
    <phoneticPr fontId="10"/>
  </si>
  <si>
    <t>※25年4月　松尾･泉崎･樋川（安里センターへ一部分割）</t>
    <rPh sb="7" eb="9">
      <t>マツオ</t>
    </rPh>
    <rPh sb="10" eb="12">
      <t>イズミザキ</t>
    </rPh>
    <rPh sb="13" eb="15">
      <t>ヒガワ</t>
    </rPh>
    <rPh sb="16" eb="18">
      <t>アサト</t>
    </rPh>
    <rPh sb="23" eb="25">
      <t>イチブ</t>
    </rPh>
    <rPh sb="25" eb="27">
      <t>ブンカツ</t>
    </rPh>
    <phoneticPr fontId="10"/>
  </si>
  <si>
    <t>※25年4月　牧志･久茂地（安里センターへ一部分割）</t>
    <rPh sb="7" eb="9">
      <t>マキシ</t>
    </rPh>
    <rPh sb="10" eb="13">
      <t>クモジ</t>
    </rPh>
    <rPh sb="14" eb="16">
      <t>アサト</t>
    </rPh>
    <rPh sb="21" eb="23">
      <t>イチブ</t>
    </rPh>
    <rPh sb="23" eb="25">
      <t>ブンカツ</t>
    </rPh>
    <phoneticPr fontId="10"/>
  </si>
  <si>
    <t>　　　　　 松尾･泉崎･樋川の一部を吸収）</t>
    <rPh sb="6" eb="8">
      <t>マツオ</t>
    </rPh>
    <rPh sb="9" eb="11">
      <t>イズミザキ</t>
    </rPh>
    <rPh sb="12" eb="14">
      <t>ヒガワ</t>
    </rPh>
    <rPh sb="15" eb="17">
      <t>イチブ</t>
    </rPh>
    <rPh sb="18" eb="20">
      <t>キュウシュウ</t>
    </rPh>
    <phoneticPr fontId="10"/>
  </si>
  <si>
    <t>※25年4月　安里センター(牧志･久茂地と、</t>
    <rPh sb="7" eb="9">
      <t>アサト</t>
    </rPh>
    <rPh sb="14" eb="15">
      <t>マキ</t>
    </rPh>
    <rPh sb="15" eb="16">
      <t>ココロザシ</t>
    </rPh>
    <rPh sb="17" eb="20">
      <t>クモジ</t>
    </rPh>
    <phoneticPr fontId="10"/>
  </si>
  <si>
    <t>喜屋武･山川</t>
    <rPh sb="4" eb="6">
      <t>ヤマカワ</t>
    </rPh>
    <phoneticPr fontId="10"/>
  </si>
  <si>
    <r>
      <rPr>
        <sz val="11"/>
        <color rgb="FFFF0000"/>
        <rFont val="ＭＳ ゴシック"/>
        <family val="3"/>
        <charset val="128"/>
      </rPr>
      <t>山川</t>
    </r>
    <r>
      <rPr>
        <sz val="8"/>
        <color rgb="FFFF0000"/>
        <rFont val="ＭＳ ゴシック"/>
        <family val="3"/>
        <charset val="128"/>
      </rPr>
      <t>(南風原)</t>
    </r>
    <r>
      <rPr>
        <sz val="10"/>
        <color rgb="FFFF0000"/>
        <rFont val="ＭＳ ゴシック"/>
        <family val="3"/>
        <charset val="128"/>
      </rPr>
      <t>　</t>
    </r>
    <r>
      <rPr>
        <sz val="9"/>
        <color rgb="FFFF0000"/>
        <rFont val="ＭＳ ゴシック"/>
        <family val="3"/>
        <charset val="128"/>
      </rPr>
      <t>※24年6月廃店</t>
    </r>
    <rPh sb="11" eb="12">
      <t>ネン</t>
    </rPh>
    <rPh sb="13" eb="14">
      <t>ガツ</t>
    </rPh>
    <rPh sb="14" eb="16">
      <t>ハイテン</t>
    </rPh>
    <phoneticPr fontId="10"/>
  </si>
  <si>
    <r>
      <t>板良敷</t>
    </r>
    <r>
      <rPr>
        <sz val="9"/>
        <color rgb="FFFF0000"/>
        <rFont val="ＭＳ ゴシック"/>
        <family val="3"/>
        <charset val="128"/>
      </rPr>
      <t>　※24年10月廃店</t>
    </r>
    <phoneticPr fontId="10"/>
  </si>
  <si>
    <t>大謝名</t>
    <phoneticPr fontId="10"/>
  </si>
  <si>
    <t>※25年4月　渡口（旧美里 泡瀬南へ一部分割）</t>
    <rPh sb="7" eb="9">
      <t>トグチ</t>
    </rPh>
    <rPh sb="10" eb="11">
      <t>キュウ</t>
    </rPh>
    <rPh sb="11" eb="13">
      <t>ミサト</t>
    </rPh>
    <rPh sb="14" eb="16">
      <t>アワセ</t>
    </rPh>
    <rPh sb="16" eb="17">
      <t>ミナミ</t>
    </rPh>
    <rPh sb="18" eb="20">
      <t>イチブ</t>
    </rPh>
    <rPh sb="20" eb="22">
      <t>ブンカツ</t>
    </rPh>
    <phoneticPr fontId="10"/>
  </si>
  <si>
    <t>※25年4月　泡瀬南（北中城 渡口の一部を吸収）</t>
    <rPh sb="7" eb="9">
      <t>アワセ</t>
    </rPh>
    <rPh sb="9" eb="10">
      <t>ミナミ</t>
    </rPh>
    <rPh sb="11" eb="14">
      <t>キタナカグスク</t>
    </rPh>
    <rPh sb="15" eb="17">
      <t>トグチ</t>
    </rPh>
    <rPh sb="18" eb="20">
      <t>イチブ</t>
    </rPh>
    <rPh sb="21" eb="23">
      <t>キュウシュウ</t>
    </rPh>
    <phoneticPr fontId="10"/>
  </si>
  <si>
    <t>※25年4月　諸見（沖縄中央の一部を吸収）</t>
    <rPh sb="7" eb="9">
      <t>モロミ</t>
    </rPh>
    <rPh sb="10" eb="12">
      <t>オキナワ</t>
    </rPh>
    <rPh sb="12" eb="14">
      <t>チュウオウ</t>
    </rPh>
    <rPh sb="15" eb="17">
      <t>イチブ</t>
    </rPh>
    <rPh sb="18" eb="20">
      <t>キュウシュウ</t>
    </rPh>
    <phoneticPr fontId="10"/>
  </si>
  <si>
    <t>※25年4月　沖縄中央（諸見へ一部分割）</t>
    <rPh sb="7" eb="11">
      <t>オキナワチュウオウ</t>
    </rPh>
    <rPh sb="12" eb="14">
      <t>モロミ</t>
    </rPh>
    <rPh sb="15" eb="17">
      <t>イチブ</t>
    </rPh>
    <rPh sb="17" eb="19">
      <t>ブンカツ</t>
    </rPh>
    <phoneticPr fontId="10"/>
  </si>
  <si>
    <r>
      <t>北谷西　</t>
    </r>
    <r>
      <rPr>
        <sz val="9"/>
        <color rgb="FFFF0000"/>
        <rFont val="ＭＳ ゴシック"/>
        <family val="3"/>
        <charset val="128"/>
      </rPr>
      <t>※24年3月廃店</t>
    </r>
    <phoneticPr fontId="10"/>
  </si>
  <si>
    <r>
      <t>東照間　</t>
    </r>
    <r>
      <rPr>
        <sz val="9"/>
        <color rgb="FFFF0000"/>
        <rFont val="ＭＳ ゴシック"/>
        <family val="3"/>
        <charset val="128"/>
      </rPr>
      <t>※24年3月廃店</t>
    </r>
    <phoneticPr fontId="10"/>
  </si>
  <si>
    <r>
      <t xml:space="preserve">谷茶(恩納) </t>
    </r>
    <r>
      <rPr>
        <sz val="9"/>
        <color rgb="FFFF0000"/>
        <rFont val="ＭＳ ゴシック"/>
        <family val="3"/>
        <charset val="128"/>
      </rPr>
      <t>※24年10月廃店</t>
    </r>
    <phoneticPr fontId="10"/>
  </si>
  <si>
    <t>南恩納・谷茶</t>
    <rPh sb="4" eb="6">
      <t>タンチャ</t>
    </rPh>
    <phoneticPr fontId="10"/>
  </si>
  <si>
    <r>
      <t>比地第二　</t>
    </r>
    <r>
      <rPr>
        <sz val="9"/>
        <color rgb="FFFF0000"/>
        <rFont val="ＭＳ ゴシック"/>
        <family val="3"/>
        <charset val="128"/>
      </rPr>
      <t>※24年1月廃店</t>
    </r>
    <phoneticPr fontId="10"/>
  </si>
  <si>
    <t>比地第一</t>
    <phoneticPr fontId="10"/>
  </si>
  <si>
    <r>
      <t>沖永良部島　</t>
    </r>
    <r>
      <rPr>
        <sz val="9"/>
        <color rgb="FFFF0000"/>
        <rFont val="ＭＳ ゴシック"/>
        <family val="3"/>
        <charset val="128"/>
      </rPr>
      <t>※24年12月廃店</t>
    </r>
    <phoneticPr fontId="10"/>
  </si>
  <si>
    <r>
      <t>西表東部</t>
    </r>
    <r>
      <rPr>
        <sz val="10"/>
        <color rgb="FFFF0000"/>
        <rFont val="ＭＳ ゴシック"/>
        <family val="3"/>
        <charset val="128"/>
      </rPr>
      <t>(竹富)</t>
    </r>
    <r>
      <rPr>
        <sz val="9"/>
        <color rgb="FFFF0000"/>
        <rFont val="ＭＳ ゴシック"/>
        <family val="3"/>
        <charset val="128"/>
      </rPr>
      <t>※24年1月廃店</t>
    </r>
    <phoneticPr fontId="10"/>
  </si>
  <si>
    <r>
      <t>天</t>
    </r>
    <r>
      <rPr>
        <sz val="11"/>
        <rFont val="ＭＳ ゴシック"/>
        <family val="3"/>
        <charset val="128"/>
      </rPr>
      <t>底</t>
    </r>
    <phoneticPr fontId="10"/>
  </si>
  <si>
    <r>
      <t>塩川　</t>
    </r>
    <r>
      <rPr>
        <sz val="9"/>
        <color rgb="FFFF0000"/>
        <rFont val="ＭＳ ゴシック"/>
        <family val="3"/>
        <charset val="128"/>
      </rPr>
      <t>※24年3月廃店</t>
    </r>
    <phoneticPr fontId="10"/>
  </si>
  <si>
    <r>
      <t>昆布　</t>
    </r>
    <r>
      <rPr>
        <sz val="9"/>
        <color rgb="FFFF0000"/>
        <rFont val="ＭＳ ゴシック"/>
        <family val="3"/>
        <charset val="128"/>
      </rPr>
      <t>※25年4月廃店</t>
    </r>
    <phoneticPr fontId="10"/>
  </si>
  <si>
    <t>※25年4月　昆布（廃店）</t>
    <rPh sb="7" eb="9">
      <t>コンブ</t>
    </rPh>
    <rPh sb="10" eb="12">
      <t>ハイテン</t>
    </rPh>
    <phoneticPr fontId="10"/>
  </si>
  <si>
    <t>※25年4月　安慶名販売センター（昆布を吸収）</t>
    <rPh sb="7" eb="8">
      <t>ヤス</t>
    </rPh>
    <rPh sb="8" eb="9">
      <t>ケイ</t>
    </rPh>
    <rPh sb="9" eb="10">
      <t>ナ</t>
    </rPh>
    <rPh sb="10" eb="12">
      <t>ハンバイ</t>
    </rPh>
    <rPh sb="17" eb="19">
      <t>コンブ</t>
    </rPh>
    <rPh sb="20" eb="22">
      <t>キュウシュウ</t>
    </rPh>
    <phoneticPr fontId="10"/>
  </si>
  <si>
    <t>25年5月廃店　米須に統合</t>
    <rPh sb="2" eb="3">
      <t>ネン</t>
    </rPh>
    <rPh sb="4" eb="5">
      <t>ガツ</t>
    </rPh>
    <rPh sb="5" eb="7">
      <t>ハイテン</t>
    </rPh>
    <rPh sb="8" eb="10">
      <t>コメス</t>
    </rPh>
    <rPh sb="11" eb="13">
      <t>トウゴウ</t>
    </rPh>
    <phoneticPr fontId="10"/>
  </si>
  <si>
    <t>25年5月廃店　真栄平に統合</t>
    <rPh sb="2" eb="3">
      <t>ネン</t>
    </rPh>
    <rPh sb="4" eb="5">
      <t>ガツ</t>
    </rPh>
    <rPh sb="5" eb="7">
      <t>ハイテン</t>
    </rPh>
    <rPh sb="8" eb="11">
      <t>マエヒラ</t>
    </rPh>
    <rPh sb="12" eb="14">
      <t>トウゴウ</t>
    </rPh>
    <phoneticPr fontId="10"/>
  </si>
  <si>
    <t>※25年5月　伊良皆（廃店）</t>
    <rPh sb="7" eb="10">
      <t>イラミナ</t>
    </rPh>
    <rPh sb="11" eb="13">
      <t>ハイテン</t>
    </rPh>
    <phoneticPr fontId="10"/>
  </si>
  <si>
    <t>※25年5月　喜名・座喜味（伊良皆を吸収）</t>
    <rPh sb="7" eb="8">
      <t>キ</t>
    </rPh>
    <rPh sb="8" eb="9">
      <t>メイ</t>
    </rPh>
    <rPh sb="10" eb="13">
      <t>ザキミ</t>
    </rPh>
    <rPh sb="14" eb="17">
      <t>イラミナ</t>
    </rPh>
    <rPh sb="18" eb="20">
      <t>キュウシュウ</t>
    </rPh>
    <phoneticPr fontId="10"/>
  </si>
  <si>
    <r>
      <t>伊良皆　</t>
    </r>
    <r>
      <rPr>
        <sz val="9"/>
        <color rgb="FFFF0000"/>
        <rFont val="ＭＳ ゴシック"/>
        <family val="3"/>
        <charset val="128"/>
      </rPr>
      <t>※25年5月廃店</t>
    </r>
    <phoneticPr fontId="10"/>
  </si>
  <si>
    <t>※25年5月　平良川（喜仲の一部を吸収）</t>
    <rPh sb="7" eb="10">
      <t>タイラガワ</t>
    </rPh>
    <rPh sb="11" eb="13">
      <t>キナカ</t>
    </rPh>
    <rPh sb="14" eb="16">
      <t>イチブ</t>
    </rPh>
    <rPh sb="17" eb="19">
      <t>キュウシュウ</t>
    </rPh>
    <phoneticPr fontId="10"/>
  </si>
  <si>
    <t>※25年5月　喜仲（平良川へ一部分割）</t>
    <rPh sb="7" eb="9">
      <t>キナカ</t>
    </rPh>
    <rPh sb="10" eb="13">
      <t>タイラガワ</t>
    </rPh>
    <rPh sb="14" eb="16">
      <t>イチブ</t>
    </rPh>
    <rPh sb="16" eb="18">
      <t>ブンカツ</t>
    </rPh>
    <phoneticPr fontId="10"/>
  </si>
  <si>
    <t>005</t>
    <phoneticPr fontId="10"/>
  </si>
  <si>
    <t>048</t>
    <phoneticPr fontId="10"/>
  </si>
  <si>
    <t>210</t>
    <phoneticPr fontId="10"/>
  </si>
  <si>
    <t>308</t>
    <phoneticPr fontId="10"/>
  </si>
  <si>
    <r>
      <rPr>
        <b/>
        <sz val="11"/>
        <color theme="8" tint="0.79998168889431442"/>
        <rFont val="ＭＳ ゴシック"/>
        <family val="3"/>
        <charset val="128"/>
      </rPr>
      <t>003</t>
    </r>
    <r>
      <rPr>
        <b/>
        <sz val="11"/>
        <rFont val="ＭＳ ゴシック"/>
        <family val="3"/>
        <charset val="128"/>
      </rPr>
      <t>那覇市（旧首里）</t>
    </r>
    <phoneticPr fontId="10"/>
  </si>
  <si>
    <r>
      <rPr>
        <b/>
        <sz val="11"/>
        <color theme="8" tint="0.79998168889431442"/>
        <rFont val="ＭＳ ゴシック"/>
        <family val="3"/>
        <charset val="128"/>
      </rPr>
      <t>004</t>
    </r>
    <r>
      <rPr>
        <b/>
        <sz val="11"/>
        <rFont val="ＭＳ ゴシック"/>
        <family val="3"/>
        <charset val="128"/>
      </rPr>
      <t>那覇市（旧小禄）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</si>
  <si>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005</t>
    </r>
    <r>
      <rPr>
        <b/>
        <sz val="11"/>
        <rFont val="ＭＳ ゴシック"/>
        <family val="3"/>
        <charset val="128"/>
      </rPr>
      <t>糸満市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</si>
  <si>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006</t>
    </r>
    <r>
      <rPr>
        <b/>
        <sz val="11"/>
        <rFont val="ＭＳ ゴシック"/>
        <family val="3"/>
        <charset val="128"/>
      </rPr>
      <t>豊見城市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</si>
  <si>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007</t>
    </r>
    <r>
      <rPr>
        <b/>
        <sz val="11"/>
        <rFont val="ＭＳ ゴシック"/>
        <family val="3"/>
        <charset val="128"/>
      </rPr>
      <t>南城市　全域</t>
    </r>
    <phoneticPr fontId="10"/>
  </si>
  <si>
    <r>
      <rPr>
        <b/>
        <sz val="11"/>
        <color theme="8" tint="0.79998168889431442"/>
        <rFont val="ＭＳ ゴシック"/>
        <family val="3"/>
        <charset val="128"/>
      </rPr>
      <t>007</t>
    </r>
    <r>
      <rPr>
        <b/>
        <sz val="11"/>
        <rFont val="ＭＳ ゴシック"/>
        <family val="3"/>
        <charset val="128"/>
      </rPr>
      <t>南城市（旧玉城）</t>
    </r>
    <rPh sb="7" eb="8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</si>
  <si>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008</t>
    </r>
    <r>
      <rPr>
        <b/>
        <sz val="11"/>
        <rFont val="ＭＳ ゴシック"/>
        <family val="3"/>
        <charset val="128"/>
      </rPr>
      <t>南城市（旧知念）</t>
    </r>
    <rPh sb="7" eb="8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</si>
  <si>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009</t>
    </r>
    <r>
      <rPr>
        <b/>
        <sz val="11"/>
        <rFont val="ＭＳ ゴシック"/>
        <family val="3"/>
        <charset val="128"/>
      </rPr>
      <t>南城市（旧佐敷）</t>
    </r>
    <rPh sb="7" eb="8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</si>
  <si>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010</t>
    </r>
    <r>
      <rPr>
        <b/>
        <sz val="11"/>
        <rFont val="ＭＳ ゴシック"/>
        <family val="3"/>
        <charset val="128"/>
      </rPr>
      <t>南城市（旧大里）</t>
    </r>
    <rPh sb="7" eb="8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</si>
  <si>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011</t>
    </r>
    <r>
      <rPr>
        <b/>
        <sz val="11"/>
        <rFont val="ＭＳ ゴシック"/>
        <family val="3"/>
        <charset val="128"/>
      </rPr>
      <t>八重瀬町（旧具志頭）</t>
    </r>
    <rPh sb="8" eb="9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</si>
  <si>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012</t>
    </r>
    <r>
      <rPr>
        <b/>
        <sz val="11"/>
        <rFont val="ＭＳ ゴシック"/>
        <family val="3"/>
        <charset val="128"/>
      </rPr>
      <t>八重瀬町（旧東風平）</t>
    </r>
    <rPh sb="8" eb="9">
      <t>キュウ</t>
    </rPh>
    <phoneticPr fontId="10"/>
  </si>
  <si>
    <r>
      <rPr>
        <b/>
        <sz val="11"/>
        <color theme="8" tint="0.59999389629810485"/>
        <rFont val="ＭＳ ゴシック"/>
        <family val="3"/>
        <charset val="128"/>
      </rPr>
      <t>011</t>
    </r>
    <r>
      <rPr>
        <b/>
        <sz val="11"/>
        <rFont val="ＭＳ ゴシック"/>
        <family val="3"/>
        <charset val="128"/>
      </rPr>
      <t>八重瀬町　全域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</si>
  <si>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013</t>
    </r>
    <r>
      <rPr>
        <b/>
        <sz val="11"/>
        <rFont val="ＭＳ ゴシック"/>
        <family val="3"/>
        <charset val="128"/>
      </rPr>
      <t>南風原町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</si>
  <si>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014</t>
    </r>
    <r>
      <rPr>
        <b/>
        <sz val="11"/>
        <rFont val="ＭＳ ゴシック"/>
        <family val="3"/>
        <charset val="128"/>
      </rPr>
      <t>与那原町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</si>
  <si>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015</t>
    </r>
    <r>
      <rPr>
        <b/>
        <sz val="11"/>
        <rFont val="ＭＳ ゴシック"/>
        <family val="3"/>
        <charset val="128"/>
      </rPr>
      <t>西原町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</si>
  <si>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016</t>
    </r>
    <r>
      <rPr>
        <b/>
        <sz val="11"/>
        <rFont val="ＭＳ ゴシック"/>
        <family val="3"/>
        <charset val="128"/>
      </rPr>
      <t>浦添市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</si>
  <si>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017</t>
    </r>
    <r>
      <rPr>
        <b/>
        <sz val="11"/>
        <rFont val="ＭＳ ゴシック"/>
        <family val="3"/>
        <charset val="128"/>
      </rPr>
      <t>宜野湾市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</si>
  <si>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018</t>
    </r>
    <r>
      <rPr>
        <b/>
        <sz val="11"/>
        <rFont val="ＭＳ ゴシック"/>
        <family val="3"/>
        <charset val="128"/>
      </rPr>
      <t>中城村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</si>
  <si>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019</t>
    </r>
    <r>
      <rPr>
        <b/>
        <sz val="11"/>
        <rFont val="ＭＳ ゴシック"/>
        <family val="3"/>
        <charset val="128"/>
      </rPr>
      <t>北中城村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</si>
  <si>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020</t>
    </r>
    <r>
      <rPr>
        <b/>
        <sz val="11"/>
        <rFont val="ＭＳ ゴシック"/>
        <family val="3"/>
        <charset val="128"/>
      </rPr>
      <t>沖縄市　全域</t>
    </r>
    <phoneticPr fontId="10"/>
  </si>
  <si>
    <r>
      <rPr>
        <b/>
        <sz val="11"/>
        <color theme="8" tint="0.79998168889431442"/>
        <rFont val="ＭＳ ゴシック"/>
        <family val="3"/>
        <charset val="128"/>
      </rPr>
      <t>020</t>
    </r>
    <r>
      <rPr>
        <b/>
        <sz val="11"/>
        <rFont val="ＭＳ ゴシック"/>
        <family val="3"/>
        <charset val="128"/>
      </rPr>
      <t>沖縄市（旧コザ）</t>
    </r>
    <rPh sb="7" eb="8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</si>
  <si>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021</t>
    </r>
    <r>
      <rPr>
        <b/>
        <sz val="11"/>
        <rFont val="ＭＳ ゴシック"/>
        <family val="3"/>
        <charset val="128"/>
      </rPr>
      <t>沖縄市（旧美里）</t>
    </r>
    <rPh sb="7" eb="8">
      <t>キュウ</t>
    </rPh>
    <phoneticPr fontId="10"/>
  </si>
  <si>
    <r>
      <rPr>
        <b/>
        <sz val="11"/>
        <color theme="8" tint="0.59999389629810485"/>
        <rFont val="ＭＳ ゴシック"/>
        <family val="3"/>
        <charset val="128"/>
      </rPr>
      <t>022</t>
    </r>
    <r>
      <rPr>
        <b/>
        <sz val="11"/>
        <rFont val="ＭＳ ゴシック"/>
        <family val="3"/>
        <charset val="128"/>
      </rPr>
      <t>北谷町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</si>
  <si>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023</t>
    </r>
    <r>
      <rPr>
        <b/>
        <sz val="11"/>
        <rFont val="ＭＳ ゴシック"/>
        <family val="3"/>
        <charset val="128"/>
      </rPr>
      <t>嘉手納町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</si>
  <si>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024</t>
    </r>
    <r>
      <rPr>
        <b/>
        <sz val="11"/>
        <rFont val="ＭＳ ゴシック"/>
        <family val="3"/>
        <charset val="128"/>
      </rPr>
      <t>読谷村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</si>
  <si>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025</t>
    </r>
    <r>
      <rPr>
        <b/>
        <sz val="11"/>
        <rFont val="ＭＳ ゴシック"/>
        <family val="3"/>
        <charset val="128"/>
      </rPr>
      <t>うるま市　全域</t>
    </r>
    <phoneticPr fontId="10"/>
  </si>
  <si>
    <r>
      <rPr>
        <b/>
        <sz val="11"/>
        <color theme="8" tint="0.79998168889431442"/>
        <rFont val="ＭＳ ゴシック"/>
        <family val="3"/>
        <charset val="128"/>
      </rPr>
      <t>025</t>
    </r>
    <r>
      <rPr>
        <b/>
        <sz val="11"/>
        <rFont val="ＭＳ ゴシック"/>
        <family val="3"/>
        <charset val="128"/>
      </rPr>
      <t>うるま市（旧具志川）</t>
    </r>
    <rPh sb="8" eb="9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</si>
  <si>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026</t>
    </r>
    <r>
      <rPr>
        <b/>
        <sz val="11"/>
        <rFont val="ＭＳ ゴシック"/>
        <family val="3"/>
        <charset val="128"/>
      </rPr>
      <t>うるま市（旧勝連）</t>
    </r>
    <rPh sb="8" eb="9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</si>
  <si>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027</t>
    </r>
    <r>
      <rPr>
        <b/>
        <sz val="11"/>
        <rFont val="ＭＳ ゴシック"/>
        <family val="3"/>
        <charset val="128"/>
      </rPr>
      <t>うるま市（旧与那城）</t>
    </r>
    <rPh sb="8" eb="9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</si>
  <si>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028</t>
    </r>
    <r>
      <rPr>
        <b/>
        <sz val="11"/>
        <rFont val="ＭＳ ゴシック"/>
        <family val="3"/>
        <charset val="128"/>
      </rPr>
      <t>うるま市（旧石川）</t>
    </r>
    <rPh sb="8" eb="9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</si>
  <si>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029</t>
    </r>
    <r>
      <rPr>
        <b/>
        <sz val="11"/>
        <rFont val="ＭＳ ゴシック"/>
        <family val="3"/>
        <charset val="128"/>
      </rPr>
      <t>名護市（旧名護）</t>
    </r>
    <rPh sb="7" eb="8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</si>
  <si>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030</t>
    </r>
    <r>
      <rPr>
        <b/>
        <sz val="11"/>
        <rFont val="ＭＳ ゴシック"/>
        <family val="3"/>
        <charset val="128"/>
      </rPr>
      <t>名護市（旧屋部）</t>
    </r>
    <rPh sb="7" eb="8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</si>
  <si>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031</t>
    </r>
    <r>
      <rPr>
        <b/>
        <sz val="11"/>
        <rFont val="ＭＳ ゴシック"/>
        <family val="3"/>
        <charset val="128"/>
      </rPr>
      <t>名護市（旧羽地）</t>
    </r>
    <rPh sb="7" eb="8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</si>
  <si>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032</t>
    </r>
    <r>
      <rPr>
        <b/>
        <sz val="11"/>
        <rFont val="ＭＳ ゴシック"/>
        <family val="3"/>
        <charset val="128"/>
      </rPr>
      <t>名護市（旧屋我地）</t>
    </r>
    <rPh sb="7" eb="8">
      <t>キュウ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</si>
  <si>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033</t>
    </r>
    <r>
      <rPr>
        <b/>
        <sz val="11"/>
        <rFont val="ＭＳ ゴシック"/>
        <family val="3"/>
        <charset val="128"/>
      </rPr>
      <t>名護市（旧久志）</t>
    </r>
    <rPh sb="7" eb="8">
      <t>キュウ</t>
    </rPh>
    <phoneticPr fontId="10"/>
  </si>
  <si>
    <r>
      <rPr>
        <b/>
        <sz val="11"/>
        <color theme="8" tint="0.59999389629810485"/>
        <rFont val="ＭＳ ゴシック"/>
        <family val="3"/>
        <charset val="128"/>
      </rPr>
      <t>029</t>
    </r>
    <r>
      <rPr>
        <b/>
        <sz val="11"/>
        <rFont val="ＭＳ ゴシック"/>
        <family val="3"/>
        <charset val="128"/>
      </rPr>
      <t>名護市　全域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</si>
  <si>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034</t>
    </r>
    <r>
      <rPr>
        <b/>
        <sz val="11"/>
        <rFont val="ＭＳ ゴシック"/>
        <family val="3"/>
        <charset val="128"/>
      </rPr>
      <t>恩納村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</si>
  <si>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035</t>
    </r>
    <r>
      <rPr>
        <b/>
        <sz val="11"/>
        <rFont val="ＭＳ ゴシック"/>
        <family val="3"/>
        <charset val="128"/>
      </rPr>
      <t>金武町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</si>
  <si>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036</t>
    </r>
    <r>
      <rPr>
        <b/>
        <sz val="11"/>
        <rFont val="ＭＳ ゴシック"/>
        <family val="3"/>
        <charset val="128"/>
      </rPr>
      <t>宜野座村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</si>
  <si>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037</t>
    </r>
    <r>
      <rPr>
        <b/>
        <sz val="11"/>
        <rFont val="ＭＳ ゴシック"/>
        <family val="3"/>
        <charset val="128"/>
      </rPr>
      <t>本部町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</si>
  <si>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038</t>
    </r>
    <r>
      <rPr>
        <b/>
        <sz val="11"/>
        <rFont val="ＭＳ ゴシック"/>
        <family val="3"/>
        <charset val="128"/>
      </rPr>
      <t>今帰仁村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</si>
  <si>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039</t>
    </r>
    <r>
      <rPr>
        <b/>
        <sz val="11"/>
        <rFont val="ＭＳ ゴシック"/>
        <family val="3"/>
        <charset val="128"/>
      </rPr>
      <t>大宜味村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</si>
  <si>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040</t>
    </r>
    <r>
      <rPr>
        <b/>
        <sz val="11"/>
        <rFont val="ＭＳ ゴシック"/>
        <family val="3"/>
        <charset val="128"/>
      </rPr>
      <t>東村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</si>
  <si>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041</t>
    </r>
    <r>
      <rPr>
        <b/>
        <sz val="11"/>
        <rFont val="ＭＳ ゴシック"/>
        <family val="3"/>
        <charset val="128"/>
      </rPr>
      <t>国頭村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</si>
  <si>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042</t>
    </r>
    <r>
      <rPr>
        <b/>
        <sz val="11"/>
        <rFont val="ＭＳ ゴシック"/>
        <family val="3"/>
        <charset val="128"/>
      </rPr>
      <t>宮古(全域)*※離島</t>
    </r>
    <rPh sb="6" eb="8">
      <t>ゼンイキ</t>
    </rPh>
    <phoneticPr fontId="10"/>
  </si>
  <si>
    <r>
      <rPr>
        <b/>
        <sz val="11"/>
        <color theme="8" tint="0.59999389629810485"/>
        <rFont val="ＭＳ ゴシック"/>
        <family val="3"/>
        <charset val="128"/>
      </rPr>
      <t>044</t>
    </r>
    <r>
      <rPr>
        <b/>
        <sz val="11"/>
        <rFont val="ＭＳ ゴシック"/>
        <family val="3"/>
        <charset val="128"/>
      </rPr>
      <t>八重山(全域)*※離島</t>
    </r>
    <phoneticPr fontId="10"/>
  </si>
  <si>
    <r>
      <rPr>
        <b/>
        <sz val="11"/>
        <color theme="8" tint="0.79998168889431442"/>
        <rFont val="ＭＳ ゴシック"/>
        <family val="3"/>
        <charset val="128"/>
      </rPr>
      <t>042</t>
    </r>
    <r>
      <rPr>
        <b/>
        <sz val="11"/>
        <rFont val="ＭＳ ゴシック"/>
        <family val="3"/>
        <charset val="128"/>
      </rPr>
      <t>宮古(宮古島市)※離島</t>
    </r>
    <rPh sb="12" eb="14">
      <t>リトウ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</si>
  <si>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043</t>
    </r>
    <r>
      <rPr>
        <b/>
        <sz val="11"/>
        <rFont val="ＭＳ ゴシック"/>
        <family val="3"/>
        <charset val="128"/>
      </rPr>
      <t>宮古(多良間村)※離島</t>
    </r>
    <rPh sb="6" eb="9">
      <t>タラマ</t>
    </rPh>
    <rPh sb="9" eb="10">
      <t>ソン</t>
    </rPh>
    <phoneticPr fontId="10"/>
  </si>
  <si>
    <r>
      <rPr>
        <b/>
        <sz val="11"/>
        <color theme="8" tint="0.79998168889431442"/>
        <rFont val="ＭＳ ゴシック"/>
        <family val="3"/>
        <charset val="128"/>
      </rPr>
      <t>044</t>
    </r>
    <r>
      <rPr>
        <b/>
        <sz val="11"/>
        <rFont val="ＭＳ ゴシック"/>
        <family val="3"/>
        <charset val="128"/>
      </rPr>
      <t>八重山(石垣市)※離島</t>
    </r>
    <phoneticPr fontId="10"/>
  </si>
  <si>
    <r>
      <rPr>
        <b/>
        <sz val="11"/>
        <color theme="8" tint="0.79998168889431442"/>
        <rFont val="ＭＳ ゴシック"/>
        <family val="3"/>
        <charset val="128"/>
      </rPr>
      <t>045</t>
    </r>
    <r>
      <rPr>
        <b/>
        <sz val="11"/>
        <rFont val="ＭＳ ゴシック"/>
        <family val="3"/>
        <charset val="128"/>
      </rPr>
      <t>八重山(竹富町)※離島</t>
    </r>
    <phoneticPr fontId="10"/>
  </si>
  <si>
    <r>
      <rPr>
        <b/>
        <sz val="11"/>
        <color theme="8" tint="0.79998168889431442"/>
        <rFont val="ＭＳ ゴシック"/>
        <family val="3"/>
        <charset val="128"/>
      </rPr>
      <t>046</t>
    </r>
    <r>
      <rPr>
        <b/>
        <sz val="11"/>
        <rFont val="ＭＳ ゴシック"/>
        <family val="3"/>
        <charset val="128"/>
      </rPr>
      <t>八重山(与那国町)※離島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</si>
  <si>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047</t>
    </r>
    <r>
      <rPr>
        <b/>
        <sz val="11"/>
        <rFont val="ＭＳ ゴシック"/>
        <family val="3"/>
        <charset val="128"/>
      </rPr>
      <t>久米島町*※離島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</si>
  <si>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048</t>
    </r>
    <r>
      <rPr>
        <b/>
        <sz val="11"/>
        <rFont val="ＭＳ ゴシック"/>
        <family val="3"/>
        <charset val="128"/>
      </rPr>
      <t>伊江村*※離島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</si>
  <si>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049</t>
    </r>
    <r>
      <rPr>
        <b/>
        <sz val="11"/>
        <rFont val="ＭＳ ゴシック"/>
        <family val="3"/>
        <charset val="128"/>
      </rPr>
      <t>伊是名村*※離島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</si>
  <si>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050</t>
    </r>
    <r>
      <rPr>
        <b/>
        <sz val="11"/>
        <rFont val="ＭＳ ゴシック"/>
        <family val="3"/>
        <charset val="128"/>
      </rPr>
      <t>伊平屋村*※離島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</si>
  <si>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051</t>
    </r>
    <r>
      <rPr>
        <b/>
        <sz val="11"/>
        <rFont val="ＭＳ ゴシック"/>
        <family val="3"/>
        <charset val="128"/>
      </rPr>
      <t>渡名喜村*※離島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</si>
  <si>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052</t>
    </r>
    <r>
      <rPr>
        <b/>
        <sz val="11"/>
        <rFont val="ＭＳ ゴシック"/>
        <family val="3"/>
        <charset val="128"/>
      </rPr>
      <t>渡嘉敷村*※離島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</si>
  <si>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053</t>
    </r>
    <r>
      <rPr>
        <b/>
        <sz val="11"/>
        <rFont val="ＭＳ ゴシック"/>
        <family val="3"/>
        <charset val="128"/>
      </rPr>
      <t>座間味村*※離島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</si>
  <si>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054</t>
    </r>
    <r>
      <rPr>
        <b/>
        <sz val="11"/>
        <rFont val="ＭＳ ゴシック"/>
        <family val="3"/>
        <charset val="128"/>
      </rPr>
      <t>粟国村*※離島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</si>
  <si>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055</t>
    </r>
    <r>
      <rPr>
        <b/>
        <sz val="11"/>
        <rFont val="ＭＳ ゴシック"/>
        <family val="3"/>
        <charset val="128"/>
      </rPr>
      <t>南大東村*※離島</t>
    </r>
    <phoneticPr fontId="10"/>
  </si>
  <si>
    <r>
      <rPr>
        <b/>
        <sz val="11"/>
        <color theme="8" tint="0.59999389629810485"/>
        <rFont val="ＭＳ ゴシック"/>
        <family val="3"/>
        <charset val="128"/>
      </rPr>
      <t>056</t>
    </r>
    <r>
      <rPr>
        <b/>
        <sz val="11"/>
        <rFont val="ＭＳ ゴシック"/>
        <family val="3"/>
        <charset val="128"/>
      </rPr>
      <t>県外離島※離島</t>
    </r>
    <phoneticPr fontId="10"/>
  </si>
  <si>
    <r>
      <rPr>
        <b/>
        <sz val="11"/>
        <color theme="8" tint="0.79998168889431442"/>
        <rFont val="ＭＳ ゴシック"/>
        <family val="3"/>
        <charset val="128"/>
      </rPr>
      <t>057</t>
    </r>
    <r>
      <rPr>
        <b/>
        <sz val="11"/>
        <rFont val="ＭＳ ゴシック"/>
        <family val="3"/>
        <charset val="128"/>
      </rPr>
      <t>県外　沖永良部※離島</t>
    </r>
    <phoneticPr fontId="10"/>
  </si>
  <si>
    <t>25年6月廃店　旧牧志･久茂地に統合</t>
    <rPh sb="2" eb="3">
      <t>ネン</t>
    </rPh>
    <rPh sb="4" eb="5">
      <t>ガツ</t>
    </rPh>
    <rPh sb="5" eb="7">
      <t>ハイテン</t>
    </rPh>
    <rPh sb="8" eb="9">
      <t>キュウ</t>
    </rPh>
    <rPh sb="9" eb="11">
      <t>マキシ</t>
    </rPh>
    <rPh sb="12" eb="15">
      <t>クモジ</t>
    </rPh>
    <rPh sb="16" eb="18">
      <t>トウゴウ</t>
    </rPh>
    <phoneticPr fontId="10"/>
  </si>
  <si>
    <r>
      <t>那覇中央</t>
    </r>
    <r>
      <rPr>
        <sz val="9"/>
        <color rgb="FFFF0000"/>
        <rFont val="ＭＳ ゴシック"/>
        <family val="3"/>
        <charset val="128"/>
      </rPr>
      <t>(※旧 牧志・久茂地)</t>
    </r>
    <rPh sb="0" eb="4">
      <t>ナハチュウオウ</t>
    </rPh>
    <rPh sb="6" eb="7">
      <t>キュウ</t>
    </rPh>
    <rPh sb="8" eb="9">
      <t>マキ</t>
    </rPh>
    <rPh sb="9" eb="10">
      <t>ココロザシ</t>
    </rPh>
    <rPh sb="11" eb="14">
      <t>クモジ</t>
    </rPh>
    <phoneticPr fontId="10"/>
  </si>
  <si>
    <t>※25年6月　那覇中央（安里センターを吸収）</t>
    <rPh sb="7" eb="11">
      <t>ナハチュウオウ</t>
    </rPh>
    <rPh sb="12" eb="14">
      <t>アサト</t>
    </rPh>
    <rPh sb="19" eb="21">
      <t>キュウシュウ</t>
    </rPh>
    <phoneticPr fontId="10"/>
  </si>
  <si>
    <t>※25年6月　安里センター(廃店)　那覇中央へ統合</t>
    <rPh sb="7" eb="9">
      <t>アサト</t>
    </rPh>
    <rPh sb="14" eb="16">
      <t>ハイテン</t>
    </rPh>
    <rPh sb="18" eb="20">
      <t>ナハ</t>
    </rPh>
    <rPh sb="20" eb="22">
      <t>チュウオウ</t>
    </rPh>
    <rPh sb="23" eb="25">
      <t>トウゴウ</t>
    </rPh>
    <phoneticPr fontId="10"/>
  </si>
  <si>
    <t>配布ＭＡＰをご参照下さい。</t>
    <rPh sb="0" eb="2">
      <t>ハイフ</t>
    </rPh>
    <rPh sb="7" eb="9">
      <t>サンショウ</t>
    </rPh>
    <rPh sb="9" eb="10">
      <t>クダ</t>
    </rPh>
    <phoneticPr fontId="10"/>
  </si>
  <si>
    <t>販売店の配布エリアと、行政区</t>
    <rPh sb="0" eb="3">
      <t>ハンバイテン</t>
    </rPh>
    <rPh sb="4" eb="6">
      <t>ハイフ</t>
    </rPh>
    <rPh sb="11" eb="14">
      <t>ギョウセイク</t>
    </rPh>
    <phoneticPr fontId="10"/>
  </si>
  <si>
    <t>のエリアは必ずしも一致しません。</t>
    <rPh sb="5" eb="6">
      <t>カナラ</t>
    </rPh>
    <rPh sb="9" eb="11">
      <t>イッチ</t>
    </rPh>
    <phoneticPr fontId="10"/>
  </si>
  <si>
    <t>※24年7月　廃店　南部西販売Ｃに統合</t>
    <rPh sb="3" eb="4">
      <t>ネン</t>
    </rPh>
    <rPh sb="5" eb="6">
      <t>ガツ</t>
    </rPh>
    <rPh sb="7" eb="9">
      <t>ハイテン</t>
    </rPh>
    <rPh sb="10" eb="13">
      <t>ナンブニシ</t>
    </rPh>
    <rPh sb="13" eb="15">
      <t>ハンバイ</t>
    </rPh>
    <rPh sb="17" eb="19">
      <t>トウゴウ</t>
    </rPh>
    <phoneticPr fontId="10"/>
  </si>
  <si>
    <r>
      <t>翁長北　</t>
    </r>
    <r>
      <rPr>
        <sz val="9"/>
        <color rgb="FFFF0000"/>
        <rFont val="ＭＳ ゴシック"/>
        <family val="3"/>
        <charset val="128"/>
      </rPr>
      <t>※25年7月廃店</t>
    </r>
    <phoneticPr fontId="10"/>
  </si>
  <si>
    <t>※25年7月　翁長北（廃店）</t>
    <rPh sb="7" eb="9">
      <t>オナガ</t>
    </rPh>
    <rPh sb="9" eb="10">
      <t>キタ</t>
    </rPh>
    <rPh sb="11" eb="13">
      <t>ハイテン</t>
    </rPh>
    <phoneticPr fontId="10"/>
  </si>
  <si>
    <t>※25年7月　南部西販売センター（翁長北を吸収）</t>
    <rPh sb="7" eb="9">
      <t>ナンブ</t>
    </rPh>
    <rPh sb="9" eb="10">
      <t>ニシ</t>
    </rPh>
    <rPh sb="10" eb="12">
      <t>ハンバイ</t>
    </rPh>
    <rPh sb="17" eb="19">
      <t>オナガ</t>
    </rPh>
    <rPh sb="19" eb="20">
      <t>キタ</t>
    </rPh>
    <rPh sb="21" eb="23">
      <t>キュウシュウ</t>
    </rPh>
    <phoneticPr fontId="10"/>
  </si>
  <si>
    <t>1104</t>
  </si>
  <si>
    <t>板馬</t>
    <rPh sb="1" eb="2">
      <t>ウマ</t>
    </rPh>
    <phoneticPr fontId="10"/>
  </si>
  <si>
    <t>47215OT44</t>
    <phoneticPr fontId="10"/>
  </si>
  <si>
    <t>販売店ｺｰﾄﾞ</t>
    <rPh sb="0" eb="3">
      <t>ハンバイテン</t>
    </rPh>
    <phoneticPr fontId="10"/>
  </si>
  <si>
    <t>※25年7月（知名）板馬へ分割</t>
    <rPh sb="7" eb="9">
      <t>チナ</t>
    </rPh>
    <rPh sb="10" eb="11">
      <t>イタ</t>
    </rPh>
    <rPh sb="11" eb="12">
      <t>ウマ</t>
    </rPh>
    <rPh sb="13" eb="15">
      <t>ブンカツ</t>
    </rPh>
    <phoneticPr fontId="10"/>
  </si>
  <si>
    <t>瑞慶覧・玉上</t>
    <rPh sb="0" eb="3">
      <t>ズケラン</t>
    </rPh>
    <rPh sb="4" eb="6">
      <t>タマガミ</t>
    </rPh>
    <phoneticPr fontId="10"/>
  </si>
  <si>
    <t>0</t>
    <phoneticPr fontId="10"/>
  </si>
  <si>
    <t>47326OT07</t>
    <phoneticPr fontId="10"/>
  </si>
  <si>
    <r>
      <t>板馬　</t>
    </r>
    <r>
      <rPr>
        <sz val="9"/>
        <color rgb="FFFF0000"/>
        <rFont val="ＭＳ ゴシック"/>
        <family val="3"/>
        <charset val="128"/>
      </rPr>
      <t>※25年7月新設→</t>
    </r>
    <r>
      <rPr>
        <b/>
        <sz val="10"/>
        <color rgb="FFFF0000"/>
        <rFont val="ＭＳ ゴシック"/>
        <family val="3"/>
        <charset val="128"/>
      </rPr>
      <t>8月廃店</t>
    </r>
    <rPh sb="0" eb="1">
      <t>イタ</t>
    </rPh>
    <rPh sb="1" eb="2">
      <t>ウマ</t>
    </rPh>
    <rPh sb="6" eb="7">
      <t>ネン</t>
    </rPh>
    <rPh sb="8" eb="9">
      <t>ガツ</t>
    </rPh>
    <rPh sb="9" eb="11">
      <t>シンセツ</t>
    </rPh>
    <rPh sb="13" eb="14">
      <t>ガツ</t>
    </rPh>
    <rPh sb="14" eb="16">
      <t>ハイテン</t>
    </rPh>
    <phoneticPr fontId="10"/>
  </si>
  <si>
    <t>※25年8月　屋宜原（北谷 瑞慶覧・玉上へ一部分割）</t>
    <rPh sb="7" eb="10">
      <t>ヤギバル</t>
    </rPh>
    <rPh sb="11" eb="13">
      <t>チャタン</t>
    </rPh>
    <rPh sb="14" eb="17">
      <t>ズケラン</t>
    </rPh>
    <rPh sb="18" eb="20">
      <t>タマガミ</t>
    </rPh>
    <rPh sb="21" eb="23">
      <t>イチブ</t>
    </rPh>
    <rPh sb="23" eb="25">
      <t>ブンカツ</t>
    </rPh>
    <phoneticPr fontId="10"/>
  </si>
  <si>
    <t>※25年8月　北谷中央販売Ｃ（ 瑞慶覧・玉上へ一部分割）</t>
    <rPh sb="7" eb="9">
      <t>チャタン</t>
    </rPh>
    <rPh sb="9" eb="11">
      <t>チュウオウ</t>
    </rPh>
    <rPh sb="11" eb="13">
      <t>ハンバイ</t>
    </rPh>
    <rPh sb="16" eb="19">
      <t>ズケラン</t>
    </rPh>
    <rPh sb="20" eb="22">
      <t>タマガミ</t>
    </rPh>
    <rPh sb="23" eb="25">
      <t>イチブ</t>
    </rPh>
    <rPh sb="25" eb="27">
      <t>ブンカツ</t>
    </rPh>
    <phoneticPr fontId="10"/>
  </si>
  <si>
    <t>※25年8月　瑞慶覧・玉上（屋宜原と北谷中央販売Ｃの一部を吸収）</t>
    <rPh sb="7" eb="10">
      <t>ズケラン</t>
    </rPh>
    <rPh sb="11" eb="13">
      <t>タマガミ</t>
    </rPh>
    <rPh sb="14" eb="17">
      <t>ヤギバル</t>
    </rPh>
    <rPh sb="18" eb="20">
      <t>チャタン</t>
    </rPh>
    <rPh sb="20" eb="22">
      <t>チュウオウ</t>
    </rPh>
    <rPh sb="22" eb="24">
      <t>ハンバイ</t>
    </rPh>
    <rPh sb="26" eb="28">
      <t>イチブ</t>
    </rPh>
    <rPh sb="29" eb="31">
      <t>キュウシュウ</t>
    </rPh>
    <phoneticPr fontId="10"/>
  </si>
  <si>
    <t>※25年8月　海野（板馬(旧知名)から一部吸収）</t>
    <rPh sb="7" eb="9">
      <t>ウミノ</t>
    </rPh>
    <rPh sb="10" eb="11">
      <t>イタ</t>
    </rPh>
    <rPh sb="11" eb="12">
      <t>ウマ</t>
    </rPh>
    <rPh sb="13" eb="14">
      <t>キュウ</t>
    </rPh>
    <rPh sb="14" eb="16">
      <t>チナ</t>
    </rPh>
    <rPh sb="19" eb="21">
      <t>イチブ</t>
    </rPh>
    <rPh sb="21" eb="23">
      <t>キュウシュウ</t>
    </rPh>
    <phoneticPr fontId="10"/>
  </si>
  <si>
    <t>※25年8月　海野（板馬を統合）</t>
    <rPh sb="7" eb="9">
      <t>ウミノ</t>
    </rPh>
    <rPh sb="10" eb="11">
      <t>イタ</t>
    </rPh>
    <rPh sb="11" eb="12">
      <t>ウマ</t>
    </rPh>
    <rPh sb="13" eb="15">
      <t>トウゴウ</t>
    </rPh>
    <phoneticPr fontId="10"/>
  </si>
  <si>
    <r>
      <t>板馬</t>
    </r>
    <r>
      <rPr>
        <sz val="9"/>
        <color rgb="FFFF0000"/>
        <rFont val="ＭＳ ゴシック"/>
        <family val="3"/>
        <charset val="128"/>
      </rPr>
      <t>（※旧 知名)</t>
    </r>
    <rPh sb="0" eb="1">
      <t>イタ</t>
    </rPh>
    <rPh sb="1" eb="2">
      <t>ウマ</t>
    </rPh>
    <rPh sb="4" eb="5">
      <t>キュウ</t>
    </rPh>
    <rPh sb="6" eb="8">
      <t>チナ</t>
    </rPh>
    <phoneticPr fontId="10"/>
  </si>
  <si>
    <r>
      <rPr>
        <b/>
        <sz val="11"/>
        <color theme="1"/>
        <rFont val="ＭＳ ゴシック"/>
        <family val="3"/>
        <charset val="128"/>
      </rPr>
      <t>廃店</t>
    </r>
    <r>
      <rPr>
        <sz val="11"/>
        <color theme="1"/>
        <rFont val="ＭＳ ゴシック"/>
        <family val="3"/>
        <charset val="128"/>
      </rPr>
      <t>（東小禄に統合）</t>
    </r>
    <rPh sb="0" eb="2">
      <t>ハイテン</t>
    </rPh>
    <rPh sb="3" eb="6">
      <t>ヒガシオロク</t>
    </rPh>
    <rPh sb="7" eb="9">
      <t>トウゴウ</t>
    </rPh>
    <phoneticPr fontId="10"/>
  </si>
  <si>
    <r>
      <rPr>
        <b/>
        <sz val="11"/>
        <color theme="1"/>
        <rFont val="ＭＳ ゴシック"/>
        <family val="3"/>
        <charset val="128"/>
      </rPr>
      <t>廃店</t>
    </r>
    <r>
      <rPr>
        <sz val="11"/>
        <color theme="1"/>
        <rFont val="ＭＳ ゴシック"/>
        <family val="3"/>
        <charset val="128"/>
      </rPr>
      <t>（嘉数に統合）</t>
    </r>
    <rPh sb="0" eb="2">
      <t>ハイテン</t>
    </rPh>
    <rPh sb="3" eb="5">
      <t>カカズ</t>
    </rPh>
    <rPh sb="6" eb="8">
      <t>トウゴウ</t>
    </rPh>
    <phoneticPr fontId="10"/>
  </si>
  <si>
    <r>
      <rPr>
        <b/>
        <sz val="11"/>
        <color theme="1"/>
        <rFont val="ＭＳ ゴシック"/>
        <family val="3"/>
        <charset val="128"/>
      </rPr>
      <t>廃店</t>
    </r>
    <r>
      <rPr>
        <sz val="11"/>
        <color theme="1"/>
        <rFont val="ＭＳ ゴシック"/>
        <family val="3"/>
        <charset val="128"/>
      </rPr>
      <t>（西原台に統合）</t>
    </r>
    <rPh sb="0" eb="2">
      <t>ハイテン</t>
    </rPh>
    <rPh sb="3" eb="5">
      <t>ニシハラ</t>
    </rPh>
    <rPh sb="5" eb="6">
      <t>ダイ</t>
    </rPh>
    <rPh sb="7" eb="9">
      <t>トウゴウ</t>
    </rPh>
    <phoneticPr fontId="10"/>
  </si>
  <si>
    <r>
      <rPr>
        <b/>
        <sz val="11"/>
        <color theme="1"/>
        <rFont val="ＭＳ ゴシック"/>
        <family val="3"/>
        <charset val="128"/>
      </rPr>
      <t>廃店</t>
    </r>
    <r>
      <rPr>
        <sz val="11"/>
        <color theme="1"/>
        <rFont val="ＭＳ ゴシック"/>
        <family val="3"/>
        <charset val="128"/>
      </rPr>
      <t>　具志川東販売に統合</t>
    </r>
    <rPh sb="0" eb="2">
      <t>ハイテン</t>
    </rPh>
    <rPh sb="3" eb="6">
      <t>グシカワ</t>
    </rPh>
    <rPh sb="6" eb="7">
      <t>ヒガシ</t>
    </rPh>
    <rPh sb="7" eb="9">
      <t>ハンバイ</t>
    </rPh>
    <rPh sb="10" eb="12">
      <t>トウゴウ</t>
    </rPh>
    <phoneticPr fontId="10"/>
  </si>
  <si>
    <r>
      <rPr>
        <b/>
        <sz val="11"/>
        <color theme="1"/>
        <rFont val="ＭＳ ゴシック"/>
        <family val="3"/>
        <charset val="128"/>
      </rPr>
      <t>廃店</t>
    </r>
    <r>
      <rPr>
        <sz val="11"/>
        <color theme="1"/>
        <rFont val="ＭＳ ゴシック"/>
        <family val="3"/>
        <charset val="128"/>
      </rPr>
      <t>　名護直送に吸収</t>
    </r>
    <rPh sb="0" eb="2">
      <t>ハイテン</t>
    </rPh>
    <rPh sb="3" eb="5">
      <t>ナゴ</t>
    </rPh>
    <rPh sb="5" eb="7">
      <t>チョクソウ</t>
    </rPh>
    <rPh sb="8" eb="10">
      <t>キュウシュウ</t>
    </rPh>
    <phoneticPr fontId="10"/>
  </si>
  <si>
    <t>25年11月廃店　浦西団地と統合</t>
    <rPh sb="2" eb="3">
      <t>ネン</t>
    </rPh>
    <rPh sb="5" eb="6">
      <t>ガツ</t>
    </rPh>
    <rPh sb="6" eb="7">
      <t>ハイ</t>
    </rPh>
    <rPh sb="7" eb="8">
      <t>ミセ</t>
    </rPh>
    <rPh sb="9" eb="13">
      <t>ウラニシダンチ</t>
    </rPh>
    <rPh sb="14" eb="16">
      <t>トウゴウ</t>
    </rPh>
    <phoneticPr fontId="10"/>
  </si>
  <si>
    <t>25年11月廃店　普天間販売Cと統合</t>
    <rPh sb="2" eb="3">
      <t>ネン</t>
    </rPh>
    <rPh sb="5" eb="6">
      <t>ガツ</t>
    </rPh>
    <rPh sb="6" eb="7">
      <t>ハイ</t>
    </rPh>
    <rPh sb="7" eb="8">
      <t>ミセ</t>
    </rPh>
    <rPh sb="9" eb="12">
      <t>フテンマ</t>
    </rPh>
    <rPh sb="12" eb="14">
      <t>ハンバイ</t>
    </rPh>
    <rPh sb="16" eb="18">
      <t>トウゴウ</t>
    </rPh>
    <phoneticPr fontId="10"/>
  </si>
  <si>
    <t>牧港中央販売センター ※25年11月廃店</t>
    <rPh sb="14" eb="15">
      <t>ネン</t>
    </rPh>
    <rPh sb="17" eb="18">
      <t>ガツ</t>
    </rPh>
    <rPh sb="18" eb="20">
      <t>ハイテン</t>
    </rPh>
    <phoneticPr fontId="10"/>
  </si>
  <si>
    <t>※25年11月　旭川（廃店）</t>
    <rPh sb="8" eb="10">
      <t>アサヒカワ</t>
    </rPh>
    <rPh sb="11" eb="13">
      <t>ハイテン</t>
    </rPh>
    <phoneticPr fontId="10"/>
  </si>
  <si>
    <t>※25年11月　屋部（旭川を吸収）</t>
    <rPh sb="8" eb="10">
      <t>ヤブ</t>
    </rPh>
    <rPh sb="14" eb="16">
      <t>キュウシュウ</t>
    </rPh>
    <phoneticPr fontId="10"/>
  </si>
  <si>
    <r>
      <t>旭川</t>
    </r>
    <r>
      <rPr>
        <sz val="9"/>
        <color rgb="FFFF0000"/>
        <rFont val="ＭＳ ゴシック"/>
        <family val="3"/>
        <charset val="128"/>
      </rPr>
      <t xml:space="preserve"> ※25年11月廃店</t>
    </r>
    <phoneticPr fontId="10"/>
  </si>
  <si>
    <r>
      <t xml:space="preserve">野嵩・中原 </t>
    </r>
    <r>
      <rPr>
        <sz val="9"/>
        <color rgb="FFFF0000"/>
        <rFont val="ＭＳ ゴシック"/>
        <family val="3"/>
        <charset val="128"/>
      </rPr>
      <t>※25年11月廃店</t>
    </r>
    <rPh sb="3" eb="5">
      <t>ナカハラ</t>
    </rPh>
    <phoneticPr fontId="10"/>
  </si>
  <si>
    <r>
      <t xml:space="preserve">当山(浦添) </t>
    </r>
    <r>
      <rPr>
        <sz val="9"/>
        <color rgb="FFFF0000"/>
        <rFont val="ＭＳ ゴシック"/>
        <family val="3"/>
        <charset val="128"/>
      </rPr>
      <t>※25年11月廃店</t>
    </r>
    <phoneticPr fontId="10"/>
  </si>
  <si>
    <t>※25年11月　牧港中央販売センター（廃店）</t>
    <rPh sb="8" eb="9">
      <t>マキ</t>
    </rPh>
    <rPh sb="9" eb="10">
      <t>ミナト</t>
    </rPh>
    <rPh sb="10" eb="12">
      <t>チュウオウ</t>
    </rPh>
    <rPh sb="12" eb="14">
      <t>ハンバイ</t>
    </rPh>
    <rPh sb="19" eb="21">
      <t>ハイテン</t>
    </rPh>
    <phoneticPr fontId="10"/>
  </si>
  <si>
    <t>※25年11月　牧港・下港川（牧港中央販売センターを吸収）</t>
    <rPh sb="26" eb="28">
      <t>キュウシュウ</t>
    </rPh>
    <phoneticPr fontId="10"/>
  </si>
  <si>
    <t>※25年11月　当山（廃店）</t>
    <rPh sb="8" eb="10">
      <t>トウヤマ</t>
    </rPh>
    <rPh sb="11" eb="13">
      <t>ハイテン</t>
    </rPh>
    <phoneticPr fontId="10"/>
  </si>
  <si>
    <t>※25年11月　当山・浦西団地（当山を吸収）</t>
    <rPh sb="8" eb="10">
      <t>トウヤマ</t>
    </rPh>
    <rPh sb="11" eb="13">
      <t>ホセイ</t>
    </rPh>
    <rPh sb="13" eb="15">
      <t>ダンチ</t>
    </rPh>
    <rPh sb="16" eb="18">
      <t>トウヤマ</t>
    </rPh>
    <rPh sb="19" eb="21">
      <t>キュウシュウ</t>
    </rPh>
    <phoneticPr fontId="10"/>
  </si>
  <si>
    <r>
      <t>牧港・下港川</t>
    </r>
    <r>
      <rPr>
        <sz val="9"/>
        <color rgb="FFFF0000"/>
        <rFont val="ＭＳ ゴシック"/>
        <family val="3"/>
        <charset val="128"/>
      </rPr>
      <t>（※旧下港川）</t>
    </r>
    <rPh sb="0" eb="2">
      <t>マキミナト</t>
    </rPh>
    <rPh sb="8" eb="9">
      <t>キュウ</t>
    </rPh>
    <rPh sb="9" eb="10">
      <t>シタ</t>
    </rPh>
    <rPh sb="10" eb="12">
      <t>ミナトガワ</t>
    </rPh>
    <phoneticPr fontId="10"/>
  </si>
  <si>
    <r>
      <t>当山・浦西団地</t>
    </r>
    <r>
      <rPr>
        <sz val="9"/>
        <color rgb="FFFF0000"/>
        <rFont val="ＭＳ ゴシック"/>
        <family val="3"/>
        <charset val="128"/>
      </rPr>
      <t>（※旧浦西団地）</t>
    </r>
    <rPh sb="0" eb="2">
      <t>トウヤマ</t>
    </rPh>
    <rPh sb="10" eb="14">
      <t>ウラニシダンチ</t>
    </rPh>
    <phoneticPr fontId="10"/>
  </si>
  <si>
    <t>野嵩・普天間（※旧普天間）</t>
    <rPh sb="9" eb="12">
      <t>フテンマ</t>
    </rPh>
    <phoneticPr fontId="10"/>
  </si>
  <si>
    <t>25年11月廃店　壷川へ吸収</t>
    <rPh sb="9" eb="11">
      <t>ツボカワ</t>
    </rPh>
    <rPh sb="12" eb="14">
      <t>キュウシュウ</t>
    </rPh>
    <phoneticPr fontId="10"/>
  </si>
  <si>
    <t>壺川市営住宅</t>
    <phoneticPr fontId="10"/>
  </si>
  <si>
    <t>25年11月 壺川市営住宅を吸収</t>
    <rPh sb="2" eb="3">
      <t>ネン</t>
    </rPh>
    <rPh sb="5" eb="6">
      <t>ガツ</t>
    </rPh>
    <rPh sb="7" eb="9">
      <t>ツボガワ</t>
    </rPh>
    <rPh sb="9" eb="11">
      <t>シエイ</t>
    </rPh>
    <rPh sb="11" eb="13">
      <t>ジュウタク</t>
    </rPh>
    <rPh sb="14" eb="16">
      <t>キュウシュウ</t>
    </rPh>
    <phoneticPr fontId="10"/>
  </si>
  <si>
    <t>25年11月 旭川を吸収</t>
    <rPh sb="2" eb="3">
      <t>ネン</t>
    </rPh>
    <rPh sb="5" eb="6">
      <t>ガツ</t>
    </rPh>
    <rPh sb="7" eb="9">
      <t>アサヒカワ</t>
    </rPh>
    <rPh sb="10" eb="12">
      <t>キュウシュウ</t>
    </rPh>
    <phoneticPr fontId="10"/>
  </si>
  <si>
    <t>壺川</t>
    <phoneticPr fontId="10"/>
  </si>
  <si>
    <r>
      <t>壺川市営住宅</t>
    </r>
    <r>
      <rPr>
        <sz val="9"/>
        <color rgb="FFFF0000"/>
        <rFont val="ＭＳ ゴシック"/>
        <family val="3"/>
        <charset val="128"/>
      </rPr>
      <t xml:space="preserve"> ※25年11月廃店</t>
    </r>
    <phoneticPr fontId="10"/>
  </si>
  <si>
    <t>※25年11月　壺川市営住宅（廃店）</t>
    <rPh sb="8" eb="10">
      <t>ツボガワ</t>
    </rPh>
    <rPh sb="10" eb="12">
      <t>シエイ</t>
    </rPh>
    <rPh sb="12" eb="14">
      <t>ジュウタク</t>
    </rPh>
    <rPh sb="15" eb="17">
      <t>ハイテン</t>
    </rPh>
    <phoneticPr fontId="10"/>
  </si>
  <si>
    <t>※25年11月　壺川（壺川市営住宅を吸収）</t>
    <rPh sb="18" eb="20">
      <t>キュウシュウ</t>
    </rPh>
    <phoneticPr fontId="10"/>
  </si>
  <si>
    <t>47210OT25</t>
  </si>
  <si>
    <t>糸満豊原</t>
    <rPh sb="0" eb="2">
      <t>イトマン</t>
    </rPh>
    <rPh sb="2" eb="4">
      <t>トヨハラ</t>
    </rPh>
    <phoneticPr fontId="10"/>
  </si>
  <si>
    <t>0</t>
    <phoneticPr fontId="10"/>
  </si>
  <si>
    <t>0000355</t>
    <phoneticPr fontId="10"/>
  </si>
  <si>
    <t>※25年4月　国吉（廃店）  ※25年4月 糸満照屋･国吉（国吉を吸収）</t>
    <phoneticPr fontId="10"/>
  </si>
  <si>
    <r>
      <t>糸満豊原</t>
    </r>
    <r>
      <rPr>
        <sz val="9"/>
        <color rgb="FFFF0000"/>
        <rFont val="ＭＳ ゴシック"/>
        <family val="3"/>
        <charset val="128"/>
      </rPr>
      <t>(26年１月新店舗)</t>
    </r>
    <rPh sb="0" eb="2">
      <t>イトマン</t>
    </rPh>
    <rPh sb="2" eb="4">
      <t>トヨハラ</t>
    </rPh>
    <rPh sb="7" eb="8">
      <t>ネン</t>
    </rPh>
    <rPh sb="9" eb="10">
      <t>ガツ</t>
    </rPh>
    <rPh sb="10" eb="13">
      <t>シンテンポ</t>
    </rPh>
    <phoneticPr fontId="10"/>
  </si>
  <si>
    <t>0</t>
    <phoneticPr fontId="10"/>
  </si>
  <si>
    <t>0000356</t>
  </si>
  <si>
    <t>0000357</t>
  </si>
  <si>
    <t>47210OT26</t>
  </si>
  <si>
    <t>47210OT27</t>
  </si>
  <si>
    <t>糸満新垣</t>
    <rPh sb="0" eb="4">
      <t>イトマンアラカキ</t>
    </rPh>
    <phoneticPr fontId="10"/>
  </si>
  <si>
    <t>摩文仁</t>
    <rPh sb="0" eb="3">
      <t>マブニ</t>
    </rPh>
    <phoneticPr fontId="10"/>
  </si>
  <si>
    <r>
      <t>真栄原・我如古</t>
    </r>
    <r>
      <rPr>
        <sz val="11"/>
        <color rgb="FFFF0000"/>
        <rFont val="ＭＳ ゴシック"/>
        <family val="3"/>
        <charset val="128"/>
      </rPr>
      <t>（旧真栄原）</t>
    </r>
    <rPh sb="0" eb="3">
      <t>マエハラ</t>
    </rPh>
    <rPh sb="4" eb="7">
      <t>ガネコ</t>
    </rPh>
    <rPh sb="8" eb="9">
      <t>キュウ</t>
    </rPh>
    <phoneticPr fontId="10"/>
  </si>
  <si>
    <t>※25年5月　大度（廃店）  →　米須･大度（大度を吸収）</t>
    <rPh sb="7" eb="9">
      <t>オオド</t>
    </rPh>
    <rPh sb="10" eb="12">
      <t>ハイテン</t>
    </rPh>
    <phoneticPr fontId="10"/>
  </si>
  <si>
    <t>※25年5月　宇江城（廃店）→真栄平･宇江城（宇江城を吸収）</t>
    <rPh sb="7" eb="8">
      <t>ウ</t>
    </rPh>
    <rPh sb="8" eb="9">
      <t>コウ</t>
    </rPh>
    <rPh sb="9" eb="10">
      <t>シロ</t>
    </rPh>
    <rPh sb="11" eb="13">
      <t>ハイテン</t>
    </rPh>
    <phoneticPr fontId="10"/>
  </si>
  <si>
    <t>※26年1月　糸満豊原（新店舗）八重瀬志多伯から一部分割</t>
    <rPh sb="7" eb="9">
      <t>イトマン</t>
    </rPh>
    <rPh sb="9" eb="11">
      <t>トヨハラ</t>
    </rPh>
    <rPh sb="12" eb="13">
      <t>シン</t>
    </rPh>
    <rPh sb="13" eb="15">
      <t>テンポ</t>
    </rPh>
    <rPh sb="16" eb="22">
      <t>ヤエセシタハク</t>
    </rPh>
    <rPh sb="24" eb="28">
      <t>イチブブンカツ</t>
    </rPh>
    <phoneticPr fontId="10"/>
  </si>
  <si>
    <t>※25年8月　知名（板馬に名称変更）</t>
    <rPh sb="7" eb="9">
      <t>チナ</t>
    </rPh>
    <rPh sb="10" eb="11">
      <t>イタ</t>
    </rPh>
    <rPh sb="11" eb="12">
      <t>ウマ</t>
    </rPh>
    <rPh sb="13" eb="15">
      <t>メイショウ</t>
    </rPh>
    <rPh sb="15" eb="17">
      <t>ヘンコウ</t>
    </rPh>
    <phoneticPr fontId="10"/>
  </si>
  <si>
    <t>※25年7月（板馬）知名から分割</t>
    <phoneticPr fontId="10"/>
  </si>
  <si>
    <t>※25年8月　板馬廃店（海野に統合）</t>
    <phoneticPr fontId="10"/>
  </si>
  <si>
    <r>
      <t>糸満新垣</t>
    </r>
    <r>
      <rPr>
        <sz val="9"/>
        <color rgb="FFFF0000"/>
        <rFont val="ＭＳ ゴシック"/>
        <family val="3"/>
        <charset val="128"/>
      </rPr>
      <t>(26年２月新店舗)</t>
    </r>
    <rPh sb="0" eb="2">
      <t>イトマン</t>
    </rPh>
    <rPh sb="2" eb="4">
      <t>アラカキ</t>
    </rPh>
    <phoneticPr fontId="10"/>
  </si>
  <si>
    <r>
      <t>摩文仁</t>
    </r>
    <r>
      <rPr>
        <sz val="9"/>
        <color rgb="FFFF0000"/>
        <rFont val="ＭＳ ゴシック"/>
        <family val="3"/>
        <charset val="128"/>
      </rPr>
      <t>(26年２月新店舗)</t>
    </r>
    <rPh sb="0" eb="3">
      <t>マブニ</t>
    </rPh>
    <phoneticPr fontId="10"/>
  </si>
  <si>
    <t>真栄原・我如古</t>
    <rPh sb="4" eb="7">
      <t>ガネコ</t>
    </rPh>
    <phoneticPr fontId="10"/>
  </si>
  <si>
    <t>26年2月 我如古を吸収(555)名称変更</t>
    <rPh sb="6" eb="9">
      <t>ガネコ</t>
    </rPh>
    <rPh sb="10" eb="12">
      <t>キュウシュウ</t>
    </rPh>
    <rPh sb="17" eb="21">
      <t>メイショウヘンコウ</t>
    </rPh>
    <phoneticPr fontId="10"/>
  </si>
  <si>
    <t>26年2月 新販売店　真壁から30部分割</t>
    <rPh sb="2" eb="3">
      <t>ネン</t>
    </rPh>
    <rPh sb="4" eb="5">
      <t>ガツ</t>
    </rPh>
    <rPh sb="6" eb="7">
      <t>シン</t>
    </rPh>
    <rPh sb="7" eb="10">
      <t>ハンバイテン</t>
    </rPh>
    <rPh sb="11" eb="13">
      <t>マカベ</t>
    </rPh>
    <rPh sb="17" eb="18">
      <t>ブ</t>
    </rPh>
    <rPh sb="18" eb="20">
      <t>ブンカツ</t>
    </rPh>
    <phoneticPr fontId="10"/>
  </si>
  <si>
    <t>26年2月 新販売店　真壁から25部分割</t>
    <rPh sb="2" eb="3">
      <t>ネン</t>
    </rPh>
    <rPh sb="4" eb="5">
      <t>ガツ</t>
    </rPh>
    <rPh sb="6" eb="7">
      <t>シン</t>
    </rPh>
    <rPh sb="7" eb="10">
      <t>ハンバイテン</t>
    </rPh>
    <rPh sb="11" eb="13">
      <t>マカベ</t>
    </rPh>
    <rPh sb="17" eb="18">
      <t>ブ</t>
    </rPh>
    <rPh sb="18" eb="20">
      <t>ブンカツ</t>
    </rPh>
    <phoneticPr fontId="10"/>
  </si>
  <si>
    <t>25年4月 安里センターへ一部分割</t>
    <rPh sb="2" eb="3">
      <t>ネン</t>
    </rPh>
    <rPh sb="4" eb="5">
      <t>ガツ</t>
    </rPh>
    <rPh sb="6" eb="8">
      <t>アサト</t>
    </rPh>
    <rPh sb="13" eb="15">
      <t>イチブ</t>
    </rPh>
    <rPh sb="15" eb="17">
      <t>ブンカツ</t>
    </rPh>
    <phoneticPr fontId="10"/>
  </si>
  <si>
    <t>25年4月廃店 首里大名に統合</t>
    <rPh sb="2" eb="3">
      <t>ネン</t>
    </rPh>
    <rPh sb="4" eb="5">
      <t>ガツ</t>
    </rPh>
    <rPh sb="5" eb="7">
      <t>ハイテン</t>
    </rPh>
    <rPh sb="8" eb="10">
      <t>シュリ</t>
    </rPh>
    <rPh sb="10" eb="12">
      <t>ダイミョウ</t>
    </rPh>
    <rPh sb="13" eb="15">
      <t>トウゴウ</t>
    </rPh>
    <phoneticPr fontId="10"/>
  </si>
  <si>
    <t>26年1月 新販売店　八重瀬志多伯から25部分割</t>
    <rPh sb="2" eb="3">
      <t>ネン</t>
    </rPh>
    <rPh sb="4" eb="5">
      <t>ガツ</t>
    </rPh>
    <rPh sb="6" eb="7">
      <t>シン</t>
    </rPh>
    <rPh sb="7" eb="10">
      <t>ハンバイテン</t>
    </rPh>
    <rPh sb="11" eb="14">
      <t>ヤエセ</t>
    </rPh>
    <rPh sb="14" eb="17">
      <t>シタハク</t>
    </rPh>
    <rPh sb="21" eb="22">
      <t>ブ</t>
    </rPh>
    <rPh sb="22" eb="24">
      <t>ブンカツ</t>
    </rPh>
    <phoneticPr fontId="10"/>
  </si>
  <si>
    <t>26年1月 糸満豊原へ一部分割</t>
    <rPh sb="2" eb="3">
      <t>ネン</t>
    </rPh>
    <rPh sb="4" eb="5">
      <t>ガツ</t>
    </rPh>
    <rPh sb="6" eb="10">
      <t>イトマントヨハラ</t>
    </rPh>
    <rPh sb="11" eb="13">
      <t>イチブ</t>
    </rPh>
    <rPh sb="13" eb="15">
      <t>ブンカツ</t>
    </rPh>
    <phoneticPr fontId="10"/>
  </si>
  <si>
    <t>25年11月廃店 下港川と統合</t>
    <rPh sb="2" eb="3">
      <t>ネン</t>
    </rPh>
    <rPh sb="5" eb="6">
      <t>ガツ</t>
    </rPh>
    <rPh sb="6" eb="7">
      <t>ハイ</t>
    </rPh>
    <rPh sb="7" eb="8">
      <t>ミセ</t>
    </rPh>
    <rPh sb="9" eb="10">
      <t>シタ</t>
    </rPh>
    <rPh sb="10" eb="11">
      <t>コウ</t>
    </rPh>
    <rPh sb="11" eb="12">
      <t>ガワ</t>
    </rPh>
    <rPh sb="13" eb="15">
      <t>トウゴウ</t>
    </rPh>
    <phoneticPr fontId="10"/>
  </si>
  <si>
    <t>25年11月 野嵩・中原を吸収し名称変更</t>
    <rPh sb="2" eb="3">
      <t>ネン</t>
    </rPh>
    <rPh sb="5" eb="6">
      <t>ツキ</t>
    </rPh>
    <rPh sb="7" eb="9">
      <t>ノダケ</t>
    </rPh>
    <rPh sb="10" eb="12">
      <t>ナカハラ</t>
    </rPh>
    <rPh sb="13" eb="15">
      <t>キュウシュウ</t>
    </rPh>
    <rPh sb="16" eb="18">
      <t>メイショウ</t>
    </rPh>
    <rPh sb="18" eb="20">
      <t>ヘンコウ</t>
    </rPh>
    <phoneticPr fontId="10"/>
  </si>
  <si>
    <t>25年4月 沖縄中央の一部を吸収</t>
    <rPh sb="2" eb="3">
      <t>ネン</t>
    </rPh>
    <rPh sb="4" eb="5">
      <t>ガツ</t>
    </rPh>
    <rPh sb="6" eb="8">
      <t>オキナワ</t>
    </rPh>
    <rPh sb="8" eb="10">
      <t>チュウオウ</t>
    </rPh>
    <rPh sb="11" eb="13">
      <t>イチブ</t>
    </rPh>
    <rPh sb="14" eb="16">
      <t>キュウシュウ</t>
    </rPh>
    <phoneticPr fontId="10"/>
  </si>
  <si>
    <t>25年4月 諸見へ一部分割</t>
    <rPh sb="2" eb="3">
      <t>ネン</t>
    </rPh>
    <rPh sb="4" eb="5">
      <t>ガツ</t>
    </rPh>
    <rPh sb="6" eb="8">
      <t>モロミ</t>
    </rPh>
    <rPh sb="9" eb="11">
      <t>イチブ</t>
    </rPh>
    <rPh sb="11" eb="13">
      <t>ブンカツ</t>
    </rPh>
    <phoneticPr fontId="10"/>
  </si>
  <si>
    <t>25年4月 渡口(北中)の一部を吸収</t>
    <rPh sb="2" eb="3">
      <t>ネン</t>
    </rPh>
    <rPh sb="4" eb="5">
      <t>ガツ</t>
    </rPh>
    <rPh sb="6" eb="7">
      <t>ワタル</t>
    </rPh>
    <rPh sb="7" eb="8">
      <t>クチ</t>
    </rPh>
    <rPh sb="9" eb="11">
      <t>キタナカ</t>
    </rPh>
    <rPh sb="13" eb="15">
      <t>イチブ</t>
    </rPh>
    <rPh sb="16" eb="18">
      <t>キュウシュウ</t>
    </rPh>
    <phoneticPr fontId="10"/>
  </si>
  <si>
    <t>25年5月廃店 喜名・座喜味に統合</t>
    <rPh sb="2" eb="3">
      <t>ネン</t>
    </rPh>
    <rPh sb="4" eb="5">
      <t>ガツ</t>
    </rPh>
    <rPh sb="5" eb="7">
      <t>ハイテン</t>
    </rPh>
    <rPh sb="8" eb="9">
      <t>キ</t>
    </rPh>
    <rPh sb="9" eb="10">
      <t>メイ</t>
    </rPh>
    <rPh sb="11" eb="14">
      <t>ザキミ</t>
    </rPh>
    <rPh sb="15" eb="17">
      <t>トウゴウ</t>
    </rPh>
    <phoneticPr fontId="10"/>
  </si>
  <si>
    <t>25年5月 伊良皆を吸収</t>
    <rPh sb="2" eb="3">
      <t>ネン</t>
    </rPh>
    <rPh sb="4" eb="5">
      <t>ガツ</t>
    </rPh>
    <rPh sb="6" eb="9">
      <t>イラミナ</t>
    </rPh>
    <rPh sb="10" eb="12">
      <t>キュウシュウ</t>
    </rPh>
    <phoneticPr fontId="10"/>
  </si>
  <si>
    <t>25年5月 平良川へ一部分割</t>
    <rPh sb="2" eb="3">
      <t>ネン</t>
    </rPh>
    <rPh sb="4" eb="5">
      <t>ガツ</t>
    </rPh>
    <rPh sb="6" eb="9">
      <t>タイラガワ</t>
    </rPh>
    <rPh sb="10" eb="12">
      <t>イチブ</t>
    </rPh>
    <rPh sb="12" eb="14">
      <t>ブンカツ</t>
    </rPh>
    <phoneticPr fontId="10"/>
  </si>
  <si>
    <t>25年5月 喜仲の一部を吸収</t>
    <rPh sb="2" eb="3">
      <t>ネン</t>
    </rPh>
    <rPh sb="4" eb="5">
      <t>ガツ</t>
    </rPh>
    <rPh sb="6" eb="8">
      <t>キナカ</t>
    </rPh>
    <rPh sb="9" eb="11">
      <t>イチブ</t>
    </rPh>
    <rPh sb="12" eb="14">
      <t>キュウシュウ</t>
    </rPh>
    <phoneticPr fontId="10"/>
  </si>
  <si>
    <t>25年4月 昆布を吸収</t>
    <rPh sb="2" eb="3">
      <t>ネン</t>
    </rPh>
    <rPh sb="4" eb="5">
      <t>ガツショウ_x0000_</t>
    </rPh>
    <phoneticPr fontId="10"/>
  </si>
  <si>
    <t>25年4月廃店 安慶名販売Ｃに統合</t>
    <rPh sb="2" eb="3">
      <t>ネン</t>
    </rPh>
    <rPh sb="4" eb="5">
      <t>ガツ</t>
    </rPh>
    <rPh sb="5" eb="7">
      <t>ハイテン</t>
    </rPh>
    <rPh sb="8" eb="9">
      <t>ヤス</t>
    </rPh>
    <rPh sb="9" eb="10">
      <t>ケイ</t>
    </rPh>
    <rPh sb="10" eb="11">
      <t>ナ</t>
    </rPh>
    <rPh sb="11" eb="13">
      <t>ハンバイ</t>
    </rPh>
    <rPh sb="15" eb="17">
      <t>トウゴウ</t>
    </rPh>
    <phoneticPr fontId="10"/>
  </si>
  <si>
    <t>25年11月廃店 屋部へ吸収</t>
    <rPh sb="2" eb="3">
      <t>ネン</t>
    </rPh>
    <rPh sb="5" eb="6">
      <t>ガツ</t>
    </rPh>
    <rPh sb="6" eb="7">
      <t>ハイ</t>
    </rPh>
    <rPh sb="7" eb="8">
      <t>ミセ</t>
    </rPh>
    <rPh sb="9" eb="10">
      <t>ヤ</t>
    </rPh>
    <rPh sb="10" eb="11">
      <t>ブ</t>
    </rPh>
    <rPh sb="12" eb="14">
      <t>キュウシュウ</t>
    </rPh>
    <phoneticPr fontId="10"/>
  </si>
  <si>
    <t>25年4月 若狭第二を吸収</t>
    <rPh sb="2" eb="3">
      <t>ネン</t>
    </rPh>
    <rPh sb="4" eb="5">
      <t>ガツ</t>
    </rPh>
    <rPh sb="6" eb="8">
      <t>ワカサ</t>
    </rPh>
    <rPh sb="8" eb="10">
      <t>ダイニ</t>
    </rPh>
    <rPh sb="11" eb="13">
      <t>キュウシュウ</t>
    </rPh>
    <phoneticPr fontId="10"/>
  </si>
  <si>
    <t>26年2月廃店　真栄原と統合</t>
    <rPh sb="2" eb="3">
      <t>ネン</t>
    </rPh>
    <rPh sb="4" eb="5">
      <t>ガツ</t>
    </rPh>
    <rPh sb="5" eb="6">
      <t>ハイ</t>
    </rPh>
    <rPh sb="6" eb="7">
      <t>ミセ</t>
    </rPh>
    <rPh sb="8" eb="11">
      <t>マエハラ</t>
    </rPh>
    <rPh sb="12" eb="14">
      <t>トウゴウ</t>
    </rPh>
    <phoneticPr fontId="10"/>
  </si>
  <si>
    <t>25年7月 翁長北を吸収</t>
    <rPh sb="2" eb="3">
      <t>ネン</t>
    </rPh>
    <rPh sb="4" eb="5">
      <t>ガツ</t>
    </rPh>
    <rPh sb="6" eb="8">
      <t>オナガ</t>
    </rPh>
    <rPh sb="8" eb="9">
      <t>キタ</t>
    </rPh>
    <rPh sb="10" eb="12">
      <t>キュウシュウ</t>
    </rPh>
    <phoneticPr fontId="10"/>
  </si>
  <si>
    <t>25年8月 知名の一部と板馬を吸収</t>
    <rPh sb="2" eb="3">
      <t>ネン</t>
    </rPh>
    <rPh sb="4" eb="5">
      <t>ガツ</t>
    </rPh>
    <rPh sb="6" eb="8">
      <t>チナ</t>
    </rPh>
    <rPh sb="9" eb="11">
      <t>イチブ</t>
    </rPh>
    <rPh sb="12" eb="13">
      <t>イタ</t>
    </rPh>
    <rPh sb="13" eb="14">
      <t>ウマ</t>
    </rPh>
    <rPh sb="15" eb="17">
      <t>キュウシュウ</t>
    </rPh>
    <phoneticPr fontId="10"/>
  </si>
  <si>
    <r>
      <t>25年8月</t>
    </r>
    <r>
      <rPr>
        <b/>
        <sz val="11"/>
        <color theme="1"/>
        <rFont val="ＭＳ ゴシック"/>
        <family val="3"/>
        <charset val="128"/>
      </rPr>
      <t>廃店</t>
    </r>
    <r>
      <rPr>
        <sz val="11"/>
        <color theme="1"/>
        <rFont val="ＭＳ ゴシック"/>
        <family val="3"/>
        <charset val="128"/>
      </rPr>
      <t xml:space="preserve"> 海野に吸収</t>
    </r>
    <rPh sb="2" eb="3">
      <t>ネン</t>
    </rPh>
    <rPh sb="4" eb="5">
      <t>ガツ</t>
    </rPh>
    <rPh sb="5" eb="7">
      <t>ハイテン</t>
    </rPh>
    <rPh sb="8" eb="10">
      <t>ウミノ</t>
    </rPh>
    <rPh sb="11" eb="13">
      <t>キュウシュウ</t>
    </rPh>
    <phoneticPr fontId="10"/>
  </si>
  <si>
    <t>25年8月 瑞慶覧･玉上(北谷)へ一部分割</t>
    <rPh sb="2" eb="3">
      <t>ネン</t>
    </rPh>
    <rPh sb="4" eb="5">
      <t>ガツ</t>
    </rPh>
    <rPh sb="6" eb="9">
      <t>ズケラン</t>
    </rPh>
    <rPh sb="10" eb="12">
      <t>タマガミ</t>
    </rPh>
    <rPh sb="13" eb="15">
      <t>チャタン</t>
    </rPh>
    <rPh sb="17" eb="19">
      <t>イチブ</t>
    </rPh>
    <rPh sb="19" eb="21">
      <t>ブンカツ</t>
    </rPh>
    <phoneticPr fontId="10"/>
  </si>
  <si>
    <t>25年8月 瑞慶覧･玉上へ一部分割</t>
    <rPh sb="2" eb="3">
      <t>ネン</t>
    </rPh>
    <rPh sb="4" eb="5">
      <t>ガツ</t>
    </rPh>
    <rPh sb="6" eb="9">
      <t>ズケラン</t>
    </rPh>
    <rPh sb="10" eb="12">
      <t>タマガミ</t>
    </rPh>
    <rPh sb="13" eb="15">
      <t>イチブ</t>
    </rPh>
    <rPh sb="15" eb="17">
      <t>ブンカツ</t>
    </rPh>
    <phoneticPr fontId="10"/>
  </si>
  <si>
    <t>25年8月 新設 屋宜原と北谷中央Ｃの一部を吸収</t>
    <rPh sb="2" eb="3">
      <t>ネン</t>
    </rPh>
    <rPh sb="4" eb="5">
      <t>ガツ</t>
    </rPh>
    <rPh sb="6" eb="8">
      <t>シンセツ</t>
    </rPh>
    <rPh sb="9" eb="12">
      <t>ヤギバル</t>
    </rPh>
    <rPh sb="13" eb="15">
      <t>チャタン</t>
    </rPh>
    <rPh sb="15" eb="17">
      <t>チュウオウ</t>
    </rPh>
    <rPh sb="19" eb="21">
      <t>イチブ</t>
    </rPh>
    <rPh sb="22" eb="24">
      <t>キュウシュウ</t>
    </rPh>
    <phoneticPr fontId="10"/>
  </si>
  <si>
    <t>24年12月廃店</t>
    <rPh sb="2" eb="3">
      <t>ネン</t>
    </rPh>
    <rPh sb="5" eb="6">
      <t>ガツ</t>
    </rPh>
    <rPh sb="6" eb="8">
      <t>ハイテン</t>
    </rPh>
    <phoneticPr fontId="10"/>
  </si>
  <si>
    <t>※26年2月　糸満新垣(新店舗) →真壁から一部分割</t>
    <rPh sb="7" eb="9">
      <t>イトマン</t>
    </rPh>
    <rPh sb="9" eb="11">
      <t>アラカキ</t>
    </rPh>
    <rPh sb="18" eb="20">
      <t>マカベ</t>
    </rPh>
    <rPh sb="22" eb="26">
      <t>イチブブンカツ</t>
    </rPh>
    <phoneticPr fontId="10"/>
  </si>
  <si>
    <t>※26年2月　摩文仁(新店舗)→真壁から一部分割</t>
    <rPh sb="7" eb="10">
      <t>マブニ</t>
    </rPh>
    <rPh sb="11" eb="12">
      <t>シン</t>
    </rPh>
    <rPh sb="12" eb="14">
      <t>テンポ</t>
    </rPh>
    <rPh sb="16" eb="18">
      <t>マカベ</t>
    </rPh>
    <rPh sb="20" eb="24">
      <t>イチブブンカツ</t>
    </rPh>
    <phoneticPr fontId="10"/>
  </si>
  <si>
    <t>26年2月 我如古から40部吸収</t>
    <rPh sb="6" eb="9">
      <t>ガネコ</t>
    </rPh>
    <rPh sb="13" eb="14">
      <t>ブ</t>
    </rPh>
    <rPh sb="14" eb="16">
      <t>キュウシュウ</t>
    </rPh>
    <phoneticPr fontId="10"/>
  </si>
  <si>
    <t>26年3月 真壁の一部を吸収</t>
    <rPh sb="6" eb="8">
      <t>マカベ</t>
    </rPh>
    <rPh sb="9" eb="11">
      <t>イチブ</t>
    </rPh>
    <rPh sb="12" eb="14">
      <t>キュウシュウ</t>
    </rPh>
    <phoneticPr fontId="10"/>
  </si>
  <si>
    <t>※26年3月　真壁から糸満３へ一部分割</t>
    <rPh sb="7" eb="9">
      <t>マカベ</t>
    </rPh>
    <rPh sb="11" eb="13">
      <t>イトマン</t>
    </rPh>
    <rPh sb="15" eb="19">
      <t>イチブブンカツ</t>
    </rPh>
    <phoneticPr fontId="10"/>
  </si>
  <si>
    <t>仲尾次(今帰仁)</t>
    <phoneticPr fontId="10"/>
  </si>
  <si>
    <t>※26年3月　真壁（廃店）　→糸満３（真壁を吸収）</t>
    <rPh sb="7" eb="9">
      <t>マカベ</t>
    </rPh>
    <rPh sb="10" eb="12">
      <t>ハイテン</t>
    </rPh>
    <rPh sb="15" eb="17">
      <t>イトマン</t>
    </rPh>
    <rPh sb="19" eb="21">
      <t>マカベ</t>
    </rPh>
    <rPh sb="22" eb="24">
      <t>キュウシュウ</t>
    </rPh>
    <phoneticPr fontId="10"/>
  </si>
  <si>
    <r>
      <t>米須･大度</t>
    </r>
    <r>
      <rPr>
        <sz val="9"/>
        <color theme="1"/>
        <rFont val="ＭＳ ゴシック"/>
        <family val="3"/>
        <charset val="128"/>
      </rPr>
      <t>(※旧 米須)</t>
    </r>
    <rPh sb="3" eb="5">
      <t>オオド</t>
    </rPh>
    <rPh sb="9" eb="11">
      <t>コメス</t>
    </rPh>
    <phoneticPr fontId="10"/>
  </si>
  <si>
    <r>
      <t>大度　</t>
    </r>
    <r>
      <rPr>
        <sz val="9"/>
        <color theme="1"/>
        <rFont val="ＭＳ ゴシック"/>
        <family val="3"/>
        <charset val="128"/>
      </rPr>
      <t>※25年5月廃店</t>
    </r>
    <phoneticPr fontId="10"/>
  </si>
  <si>
    <r>
      <t>宇江城(糸満)　</t>
    </r>
    <r>
      <rPr>
        <sz val="9"/>
        <color theme="1"/>
        <rFont val="ＭＳ ゴシック"/>
        <family val="3"/>
        <charset val="128"/>
      </rPr>
      <t>※25年5月廃店</t>
    </r>
    <phoneticPr fontId="10"/>
  </si>
  <si>
    <r>
      <t>真栄平・宇江城</t>
    </r>
    <r>
      <rPr>
        <sz val="9"/>
        <color theme="1"/>
        <rFont val="ＭＳ ゴシック"/>
        <family val="3"/>
        <charset val="128"/>
      </rPr>
      <t>(※旧 真栄平)</t>
    </r>
    <rPh sb="4" eb="5">
      <t>ウ</t>
    </rPh>
    <rPh sb="5" eb="6">
      <t>コウ</t>
    </rPh>
    <rPh sb="6" eb="7">
      <t>シロ</t>
    </rPh>
    <rPh sb="11" eb="14">
      <t>マエヒラ</t>
    </rPh>
    <phoneticPr fontId="10"/>
  </si>
  <si>
    <r>
      <t>国吉　</t>
    </r>
    <r>
      <rPr>
        <sz val="9"/>
        <color theme="1"/>
        <rFont val="ＭＳ ゴシック"/>
        <family val="3"/>
        <charset val="128"/>
      </rPr>
      <t>※25年4月廃店</t>
    </r>
    <phoneticPr fontId="10"/>
  </si>
  <si>
    <r>
      <t xml:space="preserve">我如古販売センター </t>
    </r>
    <r>
      <rPr>
        <sz val="9"/>
        <color rgb="FFFF0000"/>
        <rFont val="ＭＳ ゴシック"/>
        <family val="3"/>
        <charset val="128"/>
      </rPr>
      <t>※26年2月廃店</t>
    </r>
    <phoneticPr fontId="10"/>
  </si>
  <si>
    <t>26年4月 廃店</t>
    <rPh sb="6" eb="8">
      <t>ハイテン</t>
    </rPh>
    <phoneticPr fontId="10"/>
  </si>
  <si>
    <r>
      <t>真壁</t>
    </r>
    <r>
      <rPr>
        <sz val="9"/>
        <color rgb="FFFF0000"/>
        <rFont val="ＭＳ ゴシック"/>
        <family val="3"/>
        <charset val="128"/>
      </rPr>
      <t>　※26年4月廃店</t>
    </r>
    <phoneticPr fontId="10"/>
  </si>
  <si>
    <r>
      <t>野嵩・普天間</t>
    </r>
    <r>
      <rPr>
        <sz val="9"/>
        <color theme="1"/>
        <rFont val="ＭＳ ゴシック"/>
        <family val="3"/>
        <charset val="128"/>
      </rPr>
      <t>（※旧普天間販売C)</t>
    </r>
    <rPh sb="8" eb="9">
      <t>キュウ</t>
    </rPh>
    <rPh sb="9" eb="12">
      <t>フテンマ</t>
    </rPh>
    <rPh sb="12" eb="14">
      <t>ハンバイ</t>
    </rPh>
    <phoneticPr fontId="10"/>
  </si>
  <si>
    <t>26年５月廃店</t>
    <rPh sb="2" eb="3">
      <t>ネン</t>
    </rPh>
    <rPh sb="4" eb="5">
      <t>ガツ</t>
    </rPh>
    <rPh sb="5" eb="7">
      <t>ハイテン</t>
    </rPh>
    <phoneticPr fontId="10"/>
  </si>
  <si>
    <t>26年５月 大宜味団地を吸収</t>
    <rPh sb="2" eb="3">
      <t>ネン</t>
    </rPh>
    <rPh sb="4" eb="5">
      <t>ガツ</t>
    </rPh>
    <rPh sb="6" eb="11">
      <t>オオギミダンチ</t>
    </rPh>
    <rPh sb="12" eb="14">
      <t>キュウシュウ</t>
    </rPh>
    <phoneticPr fontId="10"/>
  </si>
  <si>
    <t>26年５月 大山･真志喜を吸収し名称変更</t>
    <rPh sb="2" eb="3">
      <t>ネン</t>
    </rPh>
    <rPh sb="4" eb="5">
      <t>ツキ</t>
    </rPh>
    <rPh sb="6" eb="8">
      <t>オオヤマ</t>
    </rPh>
    <rPh sb="9" eb="12">
      <t>マシキ</t>
    </rPh>
    <rPh sb="13" eb="15">
      <t>キュウシュウ</t>
    </rPh>
    <rPh sb="16" eb="18">
      <t>メイショウ</t>
    </rPh>
    <rPh sb="18" eb="20">
      <t>ヘンコウ</t>
    </rPh>
    <phoneticPr fontId="10"/>
  </si>
  <si>
    <r>
      <t>大山･真志喜</t>
    </r>
    <r>
      <rPr>
        <sz val="10"/>
        <color rgb="FFFF0000"/>
        <rFont val="ＭＳ ゴシック"/>
        <family val="3"/>
        <charset val="128"/>
      </rPr>
      <t>（※旧名称 大山）</t>
    </r>
    <rPh sb="3" eb="6">
      <t>マシキ</t>
    </rPh>
    <rPh sb="8" eb="11">
      <t>キュウメイショウ</t>
    </rPh>
    <rPh sb="12" eb="14">
      <t>オオヤマ</t>
    </rPh>
    <phoneticPr fontId="10"/>
  </si>
  <si>
    <r>
      <t>野甫(伊平屋)</t>
    </r>
    <r>
      <rPr>
        <sz val="9"/>
        <color rgb="FFFF0000"/>
        <rFont val="ＭＳ ゴシック"/>
        <family val="3"/>
        <charset val="128"/>
      </rPr>
      <t>※26年5月廃店</t>
    </r>
    <phoneticPr fontId="10"/>
  </si>
  <si>
    <r>
      <t>大宜味団地　</t>
    </r>
    <r>
      <rPr>
        <sz val="9"/>
        <color rgb="FFFF0000"/>
        <rFont val="ＭＳ ゴシック"/>
        <family val="3"/>
        <charset val="128"/>
      </rPr>
      <t>※26年5月廃店</t>
    </r>
    <phoneticPr fontId="10"/>
  </si>
  <si>
    <t>※25年11月　野嵩・中原（廃店）→野嵩・普天間（吸収）</t>
    <rPh sb="8" eb="10">
      <t>ノダケ</t>
    </rPh>
    <rPh sb="11" eb="13">
      <t>ナカハラ</t>
    </rPh>
    <rPh sb="14" eb="16">
      <t>ハイテン</t>
    </rPh>
    <rPh sb="25" eb="27">
      <t>キュウシュウ</t>
    </rPh>
    <phoneticPr fontId="10"/>
  </si>
  <si>
    <t>※26年２月　我如古（廃店）→（吸収）</t>
    <rPh sb="7" eb="10">
      <t>ガネコ</t>
    </rPh>
    <phoneticPr fontId="10"/>
  </si>
  <si>
    <t>伊佐･大山･真志喜</t>
    <rPh sb="6" eb="9">
      <t>マシキ</t>
    </rPh>
    <phoneticPr fontId="10"/>
  </si>
  <si>
    <t>※26年５月　大山･真志喜（廃店）→（吸収）伊佐･大山･真志喜</t>
    <rPh sb="7" eb="9">
      <t>オオヤマ</t>
    </rPh>
    <rPh sb="10" eb="13">
      <t>マシキ</t>
    </rPh>
    <phoneticPr fontId="10"/>
  </si>
  <si>
    <t>伊佐･大山･真志喜</t>
    <phoneticPr fontId="10"/>
  </si>
  <si>
    <t>大山･真志喜 　※26年5月廃店</t>
    <rPh sb="3" eb="6">
      <t>マシキ</t>
    </rPh>
    <phoneticPr fontId="10"/>
  </si>
  <si>
    <t>0002207</t>
    <phoneticPr fontId="10"/>
  </si>
  <si>
    <t>2207</t>
    <phoneticPr fontId="10"/>
  </si>
  <si>
    <t>26年５月廃店</t>
    <phoneticPr fontId="10"/>
  </si>
  <si>
    <t>※26年8月　中川（宜野座村 城原へ一部分割）</t>
    <rPh sb="7" eb="9">
      <t>ナカガワ</t>
    </rPh>
    <rPh sb="10" eb="14">
      <t>ギノザソン</t>
    </rPh>
    <rPh sb="15" eb="17">
      <t>シロハラ</t>
    </rPh>
    <phoneticPr fontId="10"/>
  </si>
  <si>
    <t>※26年8月　城原（金武町中川から一部分割 20部）</t>
    <rPh sb="7" eb="9">
      <t>シロハラ</t>
    </rPh>
    <rPh sb="10" eb="13">
      <t>キンチョウ</t>
    </rPh>
    <rPh sb="13" eb="15">
      <t>ナカガワ</t>
    </rPh>
    <rPh sb="17" eb="18">
      <t>イチ</t>
    </rPh>
    <rPh sb="24" eb="25">
      <t>ブ</t>
    </rPh>
    <phoneticPr fontId="10"/>
  </si>
  <si>
    <t>26年8月 宜野座村城原へ一部分割(20部)</t>
    <phoneticPr fontId="10"/>
  </si>
  <si>
    <t>26年8月 金武町中川から一部分割(20部)</t>
    <phoneticPr fontId="10"/>
  </si>
  <si>
    <t>備考２（販売店エリア統合・分割・名称変更）</t>
    <rPh sb="16" eb="20">
      <t>メイショウヘンコウ</t>
    </rPh>
    <phoneticPr fontId="10"/>
  </si>
  <si>
    <t>那覇中央</t>
    <rPh sb="0" eb="2">
      <t>ナハ</t>
    </rPh>
    <rPh sb="2" eb="4">
      <t>チュウオウ</t>
    </rPh>
    <phoneticPr fontId="10"/>
  </si>
  <si>
    <t>首里西・大名</t>
    <rPh sb="2" eb="3">
      <t>ニシ</t>
    </rPh>
    <phoneticPr fontId="10"/>
  </si>
  <si>
    <t>25年5月 旧 米須が大度を吸収し、米須・大度へ名称変更</t>
    <rPh sb="2" eb="3">
      <t>ネン</t>
    </rPh>
    <rPh sb="4" eb="5">
      <t>ガツ</t>
    </rPh>
    <rPh sb="11" eb="13">
      <t>オオド</t>
    </rPh>
    <rPh sb="14" eb="16">
      <t>キュウシュウ</t>
    </rPh>
    <rPh sb="24" eb="28">
      <t>メイショウヘンコウ</t>
    </rPh>
    <phoneticPr fontId="10"/>
  </si>
  <si>
    <t>25年5月 旧 真栄平が宇江城を吸収し、真栄平・宇江城へ名称変更</t>
    <rPh sb="2" eb="3">
      <t>ネン</t>
    </rPh>
    <rPh sb="4" eb="5">
      <t>ガツ</t>
    </rPh>
    <rPh sb="12" eb="13">
      <t>ウ</t>
    </rPh>
    <rPh sb="13" eb="14">
      <t>コウ</t>
    </rPh>
    <rPh sb="14" eb="15">
      <t>シロ</t>
    </rPh>
    <rPh sb="16" eb="18">
      <t>キュウシュウ</t>
    </rPh>
    <rPh sb="28" eb="32">
      <t>メイショウヘンコウ</t>
    </rPh>
    <phoneticPr fontId="10"/>
  </si>
  <si>
    <t>米須・大度</t>
    <rPh sb="3" eb="5">
      <t>オオド</t>
    </rPh>
    <phoneticPr fontId="10"/>
  </si>
  <si>
    <t>真栄平・宇江城</t>
    <rPh sb="4" eb="5">
      <t>ウ</t>
    </rPh>
    <rPh sb="5" eb="6">
      <t>コウ</t>
    </rPh>
    <rPh sb="6" eb="7">
      <t>シロ</t>
    </rPh>
    <phoneticPr fontId="10"/>
  </si>
  <si>
    <t>25年4月 首里大名が首里西を吸収し、首里西・大名へ名称変更</t>
    <rPh sb="2" eb="3">
      <t>ネン</t>
    </rPh>
    <rPh sb="4" eb="5">
      <t>ガツ</t>
    </rPh>
    <rPh sb="11" eb="13">
      <t>シュリ</t>
    </rPh>
    <rPh sb="13" eb="14">
      <t>ニシ</t>
    </rPh>
    <rPh sb="15" eb="17">
      <t>キュウシュウ</t>
    </rPh>
    <rPh sb="26" eb="30">
      <t>メイショウヘンコウ</t>
    </rPh>
    <phoneticPr fontId="10"/>
  </si>
  <si>
    <t>25年6月 牧志・久茂地が安里センターを吸収し、那覇中央へ名称変更、</t>
    <rPh sb="2" eb="3">
      <t>ネン</t>
    </rPh>
    <rPh sb="4" eb="5">
      <t>ガツ</t>
    </rPh>
    <rPh sb="13" eb="15">
      <t>アサト</t>
    </rPh>
    <rPh sb="20" eb="22">
      <t>キュウシュウ</t>
    </rPh>
    <rPh sb="29" eb="33">
      <t>メイショウヘンコウ</t>
    </rPh>
    <phoneticPr fontId="10"/>
  </si>
  <si>
    <t>25年4月 旧 糸満照屋が国吉を吸収し、糸満照屋・国吉へ名称変更</t>
    <rPh sb="2" eb="3">
      <t>ネン</t>
    </rPh>
    <rPh sb="4" eb="5">
      <t>ガツ</t>
    </rPh>
    <rPh sb="13" eb="15">
      <t>クニヨシ</t>
    </rPh>
    <rPh sb="16" eb="18">
      <t>キュウシュウ</t>
    </rPh>
    <rPh sb="28" eb="32">
      <t>メイショウヘンコウ</t>
    </rPh>
    <phoneticPr fontId="10"/>
  </si>
  <si>
    <t>糸満照屋・国吉</t>
    <rPh sb="5" eb="7">
      <t>クニヨシ</t>
    </rPh>
    <phoneticPr fontId="10"/>
  </si>
  <si>
    <t>25年8月 海野へ一部分割　※旧知名が現在の板馬</t>
    <rPh sb="2" eb="3">
      <t>ネン</t>
    </rPh>
    <rPh sb="4" eb="5">
      <t>ガツ</t>
    </rPh>
    <rPh sb="6" eb="8">
      <t>ウミノ</t>
    </rPh>
    <rPh sb="9" eb="11">
      <t>イチブ</t>
    </rPh>
    <rPh sb="11" eb="13">
      <t>ブンカツ</t>
    </rPh>
    <rPh sb="15" eb="16">
      <t>キュウ</t>
    </rPh>
    <rPh sb="16" eb="18">
      <t>チナ</t>
    </rPh>
    <rPh sb="19" eb="21">
      <t>ゲンザイ</t>
    </rPh>
    <rPh sb="22" eb="23">
      <t>イタ</t>
    </rPh>
    <rPh sb="23" eb="24">
      <t>ウマ</t>
    </rPh>
    <phoneticPr fontId="10"/>
  </si>
  <si>
    <t>喜屋武・山川</t>
    <rPh sb="4" eb="6">
      <t>ヤマカワ</t>
    </rPh>
    <phoneticPr fontId="10"/>
  </si>
  <si>
    <t>（※旧名称　喜屋武）</t>
    <phoneticPr fontId="10"/>
  </si>
  <si>
    <t>25年11月 旧下港川が牧港中央を吸収し牧港・下港川へ名称変更</t>
    <rPh sb="2" eb="3">
      <t>ネン</t>
    </rPh>
    <rPh sb="5" eb="6">
      <t>ツキ</t>
    </rPh>
    <rPh sb="12" eb="14">
      <t>マキミナト</t>
    </rPh>
    <rPh sb="14" eb="16">
      <t>チュウオウ</t>
    </rPh>
    <rPh sb="17" eb="19">
      <t>キュウシュウ</t>
    </rPh>
    <rPh sb="27" eb="29">
      <t>メイショウ</t>
    </rPh>
    <rPh sb="29" eb="31">
      <t>ヘンコウ</t>
    </rPh>
    <phoneticPr fontId="10"/>
  </si>
  <si>
    <t>牧港・下港川</t>
    <rPh sb="0" eb="2">
      <t>マキミナト</t>
    </rPh>
    <phoneticPr fontId="10"/>
  </si>
  <si>
    <t>25年11月 旧浦西団地が当山を吸収し当山・浦西団地へ名称変更</t>
    <rPh sb="2" eb="3">
      <t>ネン</t>
    </rPh>
    <rPh sb="5" eb="6">
      <t>ツキ</t>
    </rPh>
    <rPh sb="13" eb="15">
      <t>トウヤマ</t>
    </rPh>
    <rPh sb="16" eb="18">
      <t>キュウシュウ</t>
    </rPh>
    <rPh sb="27" eb="29">
      <t>メイショウ</t>
    </rPh>
    <rPh sb="29" eb="31">
      <t>ヘンコウ</t>
    </rPh>
    <phoneticPr fontId="10"/>
  </si>
  <si>
    <t>当山・浦西団地</t>
    <rPh sb="0" eb="2">
      <t>トウヤマ</t>
    </rPh>
    <phoneticPr fontId="10"/>
  </si>
  <si>
    <t>26年９月廃店</t>
    <phoneticPr fontId="10"/>
  </si>
  <si>
    <t>沖縄タイムス（折込申込書）【2026年10月】</t>
    <phoneticPr fontId="10"/>
  </si>
  <si>
    <t>2026/9/15現在</t>
    <rPh sb="9" eb="11">
      <t>ゲンザイ</t>
    </rPh>
    <phoneticPr fontId="10"/>
  </si>
  <si>
    <t>2026年10月　沖縄タイムス【新聞折込】部数表</t>
    <rPh sb="4" eb="5">
      <t>ネン</t>
    </rPh>
    <rPh sb="7" eb="8">
      <t>ガツ</t>
    </rPh>
    <rPh sb="9" eb="11">
      <t>オキナワ</t>
    </rPh>
    <rPh sb="16" eb="18">
      <t>シンブン</t>
    </rPh>
    <rPh sb="18" eb="20">
      <t>オリコミ</t>
    </rPh>
    <rPh sb="21" eb="24">
      <t>ブスウヒョウ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</si>
</sst>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9">
    <numFmt numFmtId="176" formatCode="yyyy&quot;年&quot;m&quot;月&quot;;@"/>
    <numFmt numFmtId="177" formatCode="m&quot;月&quot;d&quot;日&quot;\(aaa\)"/>
    <numFmt numFmtId="178" formatCode="&quot;001&quot;@"/>
    <numFmt numFmtId="179" formatCode="&quot;002&quot;@"/>
    <numFmt numFmtId="180" formatCode="&quot;003&quot;@"/>
    <numFmt numFmtId="181" formatCode="&quot;004&quot;@"/>
    <numFmt numFmtId="182" formatCode="&quot;005&quot;@"/>
    <numFmt numFmtId="183" formatCode="&quot;006&quot;@"/>
    <numFmt numFmtId="184" formatCode="&quot;007&quot;@"/>
    <numFmt numFmtId="185" formatCode="&quot;008&quot;@"/>
    <numFmt numFmtId="186" formatCode="&quot;009&quot;@"/>
    <numFmt numFmtId="187" formatCode="&quot;010&quot;@"/>
    <numFmt numFmtId="188" formatCode="&quot;011&quot;@"/>
    <numFmt numFmtId="189" formatCode="&quot;012&quot;@"/>
    <numFmt numFmtId="190" formatCode="&quot;013&quot;@"/>
    <numFmt numFmtId="191" formatCode="&quot;014&quot;@"/>
    <numFmt numFmtId="192" formatCode="&quot;015&quot;@"/>
    <numFmt numFmtId="193" formatCode="&quot;016&quot;@"/>
    <numFmt numFmtId="194" formatCode="&quot;017&quot;@"/>
    <numFmt numFmtId="195" formatCode="&quot;018&quot;@"/>
    <numFmt numFmtId="196" formatCode="&quot;019&quot;@"/>
    <numFmt numFmtId="197" formatCode="&quot;020&quot;@"/>
    <numFmt numFmtId="198" formatCode="&quot;021&quot;@"/>
    <numFmt numFmtId="199" formatCode="&quot;022&quot;@"/>
    <numFmt numFmtId="200" formatCode="&quot;023&quot;@"/>
    <numFmt numFmtId="201" formatCode="&quot;024&quot;@"/>
    <numFmt numFmtId="202" formatCode="&quot;025&quot;@"/>
    <numFmt numFmtId="203" formatCode="&quot;026&quot;@"/>
    <numFmt numFmtId="204" formatCode="&quot;027&quot;@"/>
    <numFmt numFmtId="205" formatCode="&quot;028&quot;@"/>
    <numFmt numFmtId="206" formatCode="&quot;029&quot;@"/>
    <numFmt numFmtId="207" formatCode="&quot;030&quot;@"/>
    <numFmt numFmtId="208" formatCode="&quot;031&quot;@"/>
    <numFmt numFmtId="209" formatCode="&quot;032&quot;@"/>
    <numFmt numFmtId="210" formatCode="&quot;033&quot;@"/>
    <numFmt numFmtId="211" formatCode="&quot;034&quot;@"/>
    <numFmt numFmtId="212" formatCode="&quot;035&quot;@"/>
    <numFmt numFmtId="213" formatCode="&quot;036&quot;@"/>
    <numFmt numFmtId="214" formatCode="&quot;037&quot;@"/>
    <numFmt numFmtId="215" formatCode="&quot;038&quot;@"/>
    <numFmt numFmtId="216" formatCode="&quot;039&quot;@"/>
    <numFmt numFmtId="217" formatCode="&quot;040&quot;@"/>
    <numFmt numFmtId="218" formatCode="&quot;041&quot;@"/>
    <numFmt numFmtId="219" formatCode="&quot;042&quot;@"/>
    <numFmt numFmtId="220" formatCode="&quot;043&quot;@"/>
    <numFmt numFmtId="221" formatCode="&quot;044&quot;@"/>
    <numFmt numFmtId="222" formatCode="&quot;045&quot;@"/>
    <numFmt numFmtId="223" formatCode="&quot;046&quot;@"/>
    <numFmt numFmtId="224" formatCode="&quot;047&quot;@"/>
    <numFmt numFmtId="225" formatCode="&quot;048&quot;@"/>
    <numFmt numFmtId="226" formatCode="&quot;049&quot;@"/>
    <numFmt numFmtId="227" formatCode="&quot;050&quot;@"/>
    <numFmt numFmtId="228" formatCode="&quot;051&quot;@"/>
    <numFmt numFmtId="229" formatCode="&quot;052&quot;@"/>
    <numFmt numFmtId="230" formatCode="&quot;053&quot;@"/>
    <numFmt numFmtId="231" formatCode="&quot;054&quot;@"/>
    <numFmt numFmtId="232" formatCode="&quot;055&quot;@"/>
    <numFmt numFmtId="233" formatCode="&quot;057&quot;@"/>
    <numFmt numFmtId="234" formatCode="m&quot;月&quot;d&quot;日&quot;;@"/>
  </numFmts>
  <fonts count="9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8"/>
      <color rgb="FFFF0000"/>
      <name val="ＭＳ 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0"/>
      <name val="メイリオ"/>
      <family val="3"/>
      <charset val="128"/>
    </font>
    <font>
      <b/>
      <sz val="12"/>
      <name val="メイリオ"/>
      <family val="3"/>
      <charset val="128"/>
    </font>
    <font>
      <b/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メイリオ"/>
      <family val="3"/>
      <charset val="128"/>
    </font>
    <font>
      <b/>
      <sz val="9"/>
      <name val="ＭＳ ゴシック"/>
      <family val="3"/>
      <charset val="128"/>
    </font>
    <font>
      <b/>
      <sz val="12"/>
      <name val="HG丸ｺﾞｼｯｸM-PRO"/>
      <family val="3"/>
      <charset val="128"/>
    </font>
    <font>
      <sz val="10.5"/>
      <name val="メイリオ"/>
      <family val="3"/>
      <charset val="128"/>
    </font>
    <font>
      <b/>
      <sz val="10.5"/>
      <name val="メイリオ"/>
      <family val="3"/>
      <charset val="128"/>
    </font>
    <font>
      <b/>
      <sz val="9.5"/>
      <name val="ＭＳ ゴシック"/>
      <family val="3"/>
      <charset val="128"/>
    </font>
    <font>
      <sz val="9.5"/>
      <name val="ＭＳ ゴシック"/>
      <family val="3"/>
      <charset val="128"/>
    </font>
    <font>
      <sz val="9.5"/>
      <color theme="1"/>
      <name val="ＭＳ ゴシック"/>
      <family val="3"/>
      <charset val="128"/>
    </font>
    <font>
      <sz val="9.5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sz val="14"/>
      <name val="メイリオ"/>
      <family val="3"/>
      <charset val="128"/>
    </font>
    <font>
      <sz val="14"/>
      <name val="ＭＳ ゴシック"/>
      <family val="3"/>
      <charset val="128"/>
    </font>
    <font>
      <sz val="10"/>
      <color rgb="FFFF0000"/>
      <name val="メイリオ"/>
      <family val="3"/>
      <charset val="128"/>
    </font>
    <font>
      <sz val="12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4"/>
      <color rgb="FFFF0000"/>
      <name val="メイリオ"/>
      <family val="3"/>
      <charset val="128"/>
    </font>
    <font>
      <sz val="11"/>
      <color theme="0"/>
      <name val="ＭＳ ゴシック"/>
      <family val="3"/>
      <charset val="128"/>
    </font>
    <font>
      <sz val="10"/>
      <name val="ＭＳ Ｐゴシック"/>
      <family val="3"/>
      <charset val="128"/>
      <scheme val="minor"/>
    </font>
    <font>
      <sz val="13"/>
      <name val="メイリオ"/>
      <family val="3"/>
      <charset val="128"/>
    </font>
    <font>
      <sz val="9"/>
      <name val="ＭＳ Ｐ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8" tint="0.7999816888943144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8" tint="0.59999389629810485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3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3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1"/>
      <name val="メイリオ"/>
      <family val="3"/>
      <charset val="128"/>
    </font>
    <font>
      <b/>
      <sz val="14"/>
      <name val="メイリオ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4"/>
      <color rgb="FFFF0066"/>
      <name val="ＭＳ ゴシック"/>
      <family val="3"/>
      <charset val="128"/>
    </font>
    <font>
      <sz val="14"/>
      <color rgb="FFFF0066"/>
      <name val="メイリオ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ゴシック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b/>
      <sz val="8"/>
      <name val="ＭＳ ゴシック"/>
      <family val="3"/>
      <charset val="128"/>
    </font>
    <font>
      <b/>
      <sz val="9.5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</cellStyleXfs>
  <cellXfs count="703">
    <xf numFmtId="0" fontId="0" fillId="0" borderId="0" xfId="0"/>
    <xf numFmtId="38" fontId="12" fillId="0" borderId="3" xfId="2" applyFont="1" applyFill="1" applyBorder="1" applyAlignment="1">
      <alignment vertical="center"/>
    </xf>
    <xf numFmtId="38" fontId="11" fillId="0" borderId="0" xfId="2" applyFont="1" applyFill="1" applyAlignment="1">
      <alignment vertical="center"/>
    </xf>
    <xf numFmtId="38" fontId="11" fillId="0" borderId="0" xfId="2" applyFont="1" applyFill="1" applyAlignment="1">
      <alignment horizontal="center" vertical="center"/>
    </xf>
    <xf numFmtId="38" fontId="11" fillId="0" borderId="0" xfId="2" applyFont="1" applyFill="1" applyBorder="1" applyAlignment="1">
      <alignment vertical="center"/>
    </xf>
    <xf numFmtId="0" fontId="11" fillId="0" borderId="0" xfId="0" applyFont="1"/>
    <xf numFmtId="38" fontId="15" fillId="0" borderId="0" xfId="2" applyFont="1" applyFill="1" applyAlignment="1">
      <alignment horizontal="center" vertical="center"/>
    </xf>
    <xf numFmtId="38" fontId="19" fillId="0" borderId="36" xfId="2" applyFont="1" applyFill="1" applyBorder="1" applyAlignment="1">
      <alignment horizontal="center" vertical="center"/>
    </xf>
    <xf numFmtId="38" fontId="11" fillId="4" borderId="2" xfId="2" applyFont="1" applyFill="1" applyBorder="1" applyAlignment="1">
      <alignment vertical="center"/>
    </xf>
    <xf numFmtId="0" fontId="8" fillId="5" borderId="0" xfId="3" applyFill="1">
      <alignment vertical="center"/>
    </xf>
    <xf numFmtId="0" fontId="8" fillId="0" borderId="0" xfId="3">
      <alignment vertical="center"/>
    </xf>
    <xf numFmtId="0" fontId="24" fillId="0" borderId="0" xfId="3" applyFont="1">
      <alignment vertical="center"/>
    </xf>
    <xf numFmtId="0" fontId="25" fillId="0" borderId="0" xfId="3" applyFont="1" applyAlignment="1">
      <alignment vertical="center" wrapText="1"/>
    </xf>
    <xf numFmtId="0" fontId="26" fillId="0" borderId="0" xfId="3" applyFont="1">
      <alignment vertical="center"/>
    </xf>
    <xf numFmtId="0" fontId="27" fillId="0" borderId="0" xfId="3" applyFont="1" applyAlignment="1">
      <alignment horizontal="center" vertical="center" wrapText="1"/>
    </xf>
    <xf numFmtId="0" fontId="8" fillId="0" borderId="0" xfId="3" applyAlignment="1">
      <alignment horizontal="right"/>
    </xf>
    <xf numFmtId="0" fontId="24" fillId="0" borderId="0" xfId="3" applyFont="1" applyAlignment="1"/>
    <xf numFmtId="0" fontId="8" fillId="0" borderId="0" xfId="3" applyAlignment="1">
      <alignment horizontal="right" vertical="top"/>
    </xf>
    <xf numFmtId="0" fontId="24" fillId="0" borderId="6" xfId="3" applyFont="1" applyBorder="1">
      <alignment vertical="center"/>
    </xf>
    <xf numFmtId="49" fontId="20" fillId="0" borderId="0" xfId="3" applyNumberFormat="1" applyFont="1">
      <alignment vertical="center"/>
    </xf>
    <xf numFmtId="0" fontId="23" fillId="0" borderId="0" xfId="3" applyFont="1" applyAlignment="1">
      <alignment horizontal="right" vertical="center"/>
    </xf>
    <xf numFmtId="0" fontId="32" fillId="0" borderId="0" xfId="3" applyFont="1">
      <alignment vertical="center"/>
    </xf>
    <xf numFmtId="49" fontId="8" fillId="0" borderId="0" xfId="3" applyNumberFormat="1">
      <alignment vertical="center"/>
    </xf>
    <xf numFmtId="49" fontId="28" fillId="7" borderId="1" xfId="3" applyNumberFormat="1" applyFont="1" applyFill="1" applyBorder="1" applyAlignment="1">
      <alignment horizontal="right" vertical="center"/>
    </xf>
    <xf numFmtId="49" fontId="28" fillId="7" borderId="1" xfId="3" applyNumberFormat="1" applyFont="1" applyFill="1" applyBorder="1">
      <alignment vertical="center"/>
    </xf>
    <xf numFmtId="3" fontId="33" fillId="7" borderId="1" xfId="3" applyNumberFormat="1" applyFont="1" applyFill="1" applyBorder="1">
      <alignment vertical="center"/>
    </xf>
    <xf numFmtId="49" fontId="28" fillId="8" borderId="1" xfId="3" applyNumberFormat="1" applyFont="1" applyFill="1" applyBorder="1" applyAlignment="1">
      <alignment horizontal="right" vertical="center"/>
    </xf>
    <xf numFmtId="49" fontId="28" fillId="8" borderId="1" xfId="3" applyNumberFormat="1" applyFont="1" applyFill="1" applyBorder="1">
      <alignment vertical="center"/>
    </xf>
    <xf numFmtId="49" fontId="24" fillId="8" borderId="1" xfId="3" applyNumberFormat="1" applyFont="1" applyFill="1" applyBorder="1">
      <alignment vertical="center"/>
    </xf>
    <xf numFmtId="3" fontId="33" fillId="8" borderId="1" xfId="3" applyNumberFormat="1" applyFont="1" applyFill="1" applyBorder="1">
      <alignment vertical="center"/>
    </xf>
    <xf numFmtId="3" fontId="34" fillId="8" borderId="1" xfId="3" applyNumberFormat="1" applyFont="1" applyFill="1" applyBorder="1" applyAlignment="1">
      <alignment vertical="center" shrinkToFit="1"/>
    </xf>
    <xf numFmtId="0" fontId="24" fillId="8" borderId="1" xfId="3" applyFont="1" applyFill="1" applyBorder="1" applyAlignment="1">
      <alignment vertical="center" shrinkToFit="1"/>
    </xf>
    <xf numFmtId="49" fontId="24" fillId="0" borderId="1" xfId="3" applyNumberFormat="1" applyFont="1" applyBorder="1">
      <alignment vertical="center"/>
    </xf>
    <xf numFmtId="49" fontId="35" fillId="0" borderId="1" xfId="3" applyNumberFormat="1" applyFont="1" applyBorder="1">
      <alignment vertical="center"/>
    </xf>
    <xf numFmtId="3" fontId="22" fillId="0" borderId="1" xfId="3" applyNumberFormat="1" applyFont="1" applyBorder="1">
      <alignment vertical="center"/>
    </xf>
    <xf numFmtId="49" fontId="24" fillId="0" borderId="0" xfId="3" applyNumberFormat="1" applyFont="1">
      <alignment vertical="center"/>
    </xf>
    <xf numFmtId="49" fontId="35" fillId="0" borderId="0" xfId="3" applyNumberFormat="1" applyFont="1">
      <alignment vertical="center"/>
    </xf>
    <xf numFmtId="3" fontId="22" fillId="0" borderId="0" xfId="3" applyNumberFormat="1" applyFont="1">
      <alignment vertical="center"/>
    </xf>
    <xf numFmtId="3" fontId="35" fillId="0" borderId="0" xfId="3" applyNumberFormat="1" applyFont="1">
      <alignment vertical="center"/>
    </xf>
    <xf numFmtId="0" fontId="24" fillId="0" borderId="0" xfId="3" applyFont="1" applyAlignment="1">
      <alignment vertical="center" shrinkToFit="1"/>
    </xf>
    <xf numFmtId="3" fontId="34" fillId="7" borderId="1" xfId="3" applyNumberFormat="1" applyFont="1" applyFill="1" applyBorder="1" applyAlignment="1">
      <alignment vertical="center" shrinkToFit="1"/>
    </xf>
    <xf numFmtId="0" fontId="28" fillId="7" borderId="1" xfId="3" applyFont="1" applyFill="1" applyBorder="1" applyAlignment="1">
      <alignment vertical="center" shrinkToFit="1"/>
    </xf>
    <xf numFmtId="0" fontId="24" fillId="3" borderId="1" xfId="3" applyFont="1" applyFill="1" applyBorder="1" applyAlignment="1">
      <alignment horizontal="center" vertical="center"/>
    </xf>
    <xf numFmtId="3" fontId="33" fillId="8" borderId="1" xfId="3" applyNumberFormat="1" applyFont="1" applyFill="1" applyBorder="1" applyAlignment="1">
      <alignment vertical="center" shrinkToFit="1"/>
    </xf>
    <xf numFmtId="38" fontId="16" fillId="0" borderId="28" xfId="2" applyFont="1" applyFill="1" applyBorder="1" applyAlignment="1">
      <alignment horizontal="center" vertical="center" wrapText="1"/>
    </xf>
    <xf numFmtId="38" fontId="44" fillId="0" borderId="28" xfId="2" applyFont="1" applyFill="1" applyBorder="1" applyAlignment="1">
      <alignment horizontal="center" vertical="center" wrapText="1"/>
    </xf>
    <xf numFmtId="38" fontId="17" fillId="6" borderId="29" xfId="2" applyFont="1" applyFill="1" applyBorder="1" applyAlignment="1">
      <alignment horizontal="center" vertical="center" wrapText="1"/>
    </xf>
    <xf numFmtId="38" fontId="39" fillId="0" borderId="0" xfId="2" applyFont="1" applyFill="1" applyBorder="1" applyAlignment="1" applyProtection="1">
      <alignment horizontal="right" vertical="center" shrinkToFit="1"/>
    </xf>
    <xf numFmtId="38" fontId="19" fillId="0" borderId="32" xfId="2" applyFont="1" applyFill="1" applyBorder="1" applyAlignment="1">
      <alignment horizontal="center" vertical="center"/>
    </xf>
    <xf numFmtId="38" fontId="46" fillId="0" borderId="30" xfId="2" applyFont="1" applyFill="1" applyBorder="1" applyAlignment="1">
      <alignment horizontal="right" vertical="center"/>
    </xf>
    <xf numFmtId="38" fontId="46" fillId="4" borderId="30" xfId="2" applyFont="1" applyFill="1" applyBorder="1" applyAlignment="1">
      <alignment horizontal="right" vertical="center" indent="1"/>
    </xf>
    <xf numFmtId="38" fontId="47" fillId="0" borderId="1" xfId="2" applyFont="1" applyFill="1" applyBorder="1" applyAlignment="1">
      <alignment horizontal="right" vertical="center"/>
    </xf>
    <xf numFmtId="38" fontId="47" fillId="4" borderId="1" xfId="2" applyFont="1" applyFill="1" applyBorder="1" applyAlignment="1">
      <alignment horizontal="right" vertical="center"/>
    </xf>
    <xf numFmtId="38" fontId="12" fillId="0" borderId="12" xfId="2" applyFont="1" applyFill="1" applyBorder="1" applyAlignment="1">
      <alignment horizontal="distributed" vertical="center" indent="1"/>
    </xf>
    <xf numFmtId="38" fontId="47" fillId="0" borderId="31" xfId="2" applyFont="1" applyFill="1" applyBorder="1" applyAlignment="1">
      <alignment horizontal="right" vertical="center"/>
    </xf>
    <xf numFmtId="38" fontId="47" fillId="4" borderId="31" xfId="2" applyFont="1" applyFill="1" applyBorder="1" applyAlignment="1">
      <alignment horizontal="right" vertical="center"/>
    </xf>
    <xf numFmtId="38" fontId="13" fillId="0" borderId="26" xfId="2" applyFont="1" applyFill="1" applyBorder="1" applyAlignment="1">
      <alignment horizontal="center" vertical="center"/>
    </xf>
    <xf numFmtId="38" fontId="13" fillId="0" borderId="2" xfId="2" applyFont="1" applyFill="1" applyBorder="1" applyAlignment="1">
      <alignment horizontal="left" vertical="center" indent="1"/>
    </xf>
    <xf numFmtId="38" fontId="46" fillId="0" borderId="5" xfId="2" applyFont="1" applyFill="1" applyBorder="1" applyAlignment="1">
      <alignment horizontal="right" vertical="center"/>
    </xf>
    <xf numFmtId="38" fontId="13" fillId="0" borderId="47" xfId="2" applyFont="1" applyFill="1" applyBorder="1" applyAlignment="1">
      <alignment horizontal="left" vertical="center" indent="1"/>
    </xf>
    <xf numFmtId="38" fontId="46" fillId="0" borderId="48" xfId="2" applyFont="1" applyFill="1" applyBorder="1" applyAlignment="1">
      <alignment horizontal="right" vertical="center"/>
    </xf>
    <xf numFmtId="38" fontId="13" fillId="0" borderId="49" xfId="2" applyFont="1" applyFill="1" applyBorder="1" applyAlignment="1">
      <alignment horizontal="left" vertical="center" indent="1"/>
    </xf>
    <xf numFmtId="38" fontId="46" fillId="0" borderId="50" xfId="2" applyFont="1" applyFill="1" applyBorder="1" applyAlignment="1">
      <alignment horizontal="right" vertical="center"/>
    </xf>
    <xf numFmtId="38" fontId="13" fillId="0" borderId="47" xfId="2" applyFont="1" applyFill="1" applyBorder="1" applyAlignment="1">
      <alignment horizontal="left" vertical="center" indent="1" shrinkToFit="1"/>
    </xf>
    <xf numFmtId="38" fontId="13" fillId="0" borderId="49" xfId="2" applyFont="1" applyFill="1" applyBorder="1" applyAlignment="1">
      <alignment horizontal="left" vertical="center" indent="1" shrinkToFit="1"/>
    </xf>
    <xf numFmtId="38" fontId="13" fillId="0" borderId="18" xfId="2" applyFont="1" applyFill="1" applyBorder="1" applyAlignment="1">
      <alignment horizontal="left" vertical="center" indent="1" shrinkToFit="1"/>
    </xf>
    <xf numFmtId="38" fontId="46" fillId="0" borderId="8" xfId="2" applyFont="1" applyFill="1" applyBorder="1" applyAlignment="1">
      <alignment horizontal="right" vertical="center"/>
    </xf>
    <xf numFmtId="38" fontId="46" fillId="0" borderId="51" xfId="2" applyFont="1" applyFill="1" applyBorder="1" applyAlignment="1">
      <alignment horizontal="right" vertical="center"/>
    </xf>
    <xf numFmtId="38" fontId="46" fillId="0" borderId="52" xfId="2" applyFont="1" applyFill="1" applyBorder="1" applyAlignment="1">
      <alignment horizontal="right" vertical="center"/>
    </xf>
    <xf numFmtId="38" fontId="46" fillId="4" borderId="5" xfId="2" applyFont="1" applyFill="1" applyBorder="1" applyAlignment="1">
      <alignment horizontal="right" vertical="center" indent="1"/>
    </xf>
    <xf numFmtId="38" fontId="46" fillId="4" borderId="48" xfId="2" applyFont="1" applyFill="1" applyBorder="1" applyAlignment="1">
      <alignment horizontal="right" vertical="center" indent="1"/>
    </xf>
    <xf numFmtId="38" fontId="46" fillId="4" borderId="51" xfId="2" applyFont="1" applyFill="1" applyBorder="1" applyAlignment="1">
      <alignment horizontal="right" vertical="center" indent="1"/>
    </xf>
    <xf numFmtId="38" fontId="12" fillId="4" borderId="12" xfId="2" applyFont="1" applyFill="1" applyBorder="1" applyAlignment="1">
      <alignment horizontal="distributed" vertical="center" indent="1"/>
    </xf>
    <xf numFmtId="38" fontId="11" fillId="4" borderId="47" xfId="2" applyFont="1" applyFill="1" applyBorder="1" applyAlignment="1">
      <alignment vertical="center"/>
    </xf>
    <xf numFmtId="38" fontId="46" fillId="0" borderId="35" xfId="2" applyFont="1" applyFill="1" applyBorder="1" applyAlignment="1">
      <alignment horizontal="right" vertical="center"/>
    </xf>
    <xf numFmtId="38" fontId="38" fillId="0" borderId="3" xfId="2" applyFont="1" applyFill="1" applyBorder="1" applyAlignment="1" applyProtection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38" fontId="37" fillId="0" borderId="0" xfId="2" applyFont="1" applyFill="1" applyBorder="1" applyAlignment="1" applyProtection="1">
      <alignment vertical="center" shrinkToFit="1"/>
    </xf>
    <xf numFmtId="38" fontId="37" fillId="0" borderId="0" xfId="2" applyFont="1" applyFill="1" applyBorder="1" applyAlignment="1" applyProtection="1">
      <alignment horizontal="right" vertical="center"/>
    </xf>
    <xf numFmtId="38" fontId="39" fillId="0" borderId="0" xfId="2" applyFont="1" applyFill="1" applyBorder="1" applyAlignment="1" applyProtection="1">
      <alignment horizontal="right" vertical="center"/>
    </xf>
    <xf numFmtId="38" fontId="40" fillId="0" borderId="0" xfId="2" applyFont="1" applyFill="1" applyBorder="1" applyAlignment="1" applyProtection="1">
      <alignment vertical="center"/>
    </xf>
    <xf numFmtId="38" fontId="39" fillId="0" borderId="0" xfId="2" applyFont="1" applyFill="1" applyBorder="1" applyAlignment="1" applyProtection="1">
      <alignment vertical="center"/>
    </xf>
    <xf numFmtId="9" fontId="11" fillId="0" borderId="0" xfId="1" applyFont="1" applyFill="1" applyAlignment="1" applyProtection="1">
      <alignment vertical="center"/>
    </xf>
    <xf numFmtId="38" fontId="37" fillId="0" borderId="0" xfId="2" applyFont="1" applyFill="1" applyBorder="1" applyAlignment="1" applyProtection="1">
      <alignment vertical="center"/>
    </xf>
    <xf numFmtId="49" fontId="7" fillId="0" borderId="0" xfId="3" applyNumberFormat="1" applyFont="1">
      <alignment vertical="center"/>
    </xf>
    <xf numFmtId="49" fontId="53" fillId="0" borderId="0" xfId="3" applyNumberFormat="1" applyFont="1">
      <alignment vertical="center"/>
    </xf>
    <xf numFmtId="49" fontId="42" fillId="0" borderId="1" xfId="3" applyNumberFormat="1" applyFont="1" applyBorder="1">
      <alignment vertical="center"/>
    </xf>
    <xf numFmtId="49" fontId="55" fillId="0" borderId="1" xfId="3" applyNumberFormat="1" applyFont="1" applyBorder="1">
      <alignment vertical="center"/>
    </xf>
    <xf numFmtId="3" fontId="54" fillId="0" borderId="1" xfId="3" applyNumberFormat="1" applyFont="1" applyBorder="1">
      <alignment vertical="center"/>
    </xf>
    <xf numFmtId="0" fontId="53" fillId="0" borderId="0" xfId="3" applyFont="1">
      <alignment vertical="center"/>
    </xf>
    <xf numFmtId="49" fontId="58" fillId="0" borderId="1" xfId="3" applyNumberFormat="1" applyFont="1" applyBorder="1">
      <alignment vertical="center"/>
    </xf>
    <xf numFmtId="3" fontId="59" fillId="0" borderId="1" xfId="3" applyNumberFormat="1" applyFont="1" applyBorder="1">
      <alignment vertical="center"/>
    </xf>
    <xf numFmtId="49" fontId="6" fillId="0" borderId="0" xfId="3" applyNumberFormat="1" applyFont="1">
      <alignment vertical="center"/>
    </xf>
    <xf numFmtId="3" fontId="66" fillId="0" borderId="1" xfId="3" applyNumberFormat="1" applyFont="1" applyBorder="1">
      <alignment vertical="center"/>
    </xf>
    <xf numFmtId="0" fontId="62" fillId="0" borderId="0" xfId="3" applyFont="1" applyProtection="1">
      <alignment vertical="center"/>
      <protection locked="0"/>
    </xf>
    <xf numFmtId="177" fontId="62" fillId="0" borderId="0" xfId="3" applyNumberFormat="1" applyFont="1" applyProtection="1">
      <alignment vertical="center"/>
      <protection locked="0"/>
    </xf>
    <xf numFmtId="0" fontId="63" fillId="0" borderId="0" xfId="3" applyFont="1">
      <alignment vertical="center"/>
    </xf>
    <xf numFmtId="0" fontId="24" fillId="9" borderId="1" xfId="3" applyFont="1" applyFill="1" applyBorder="1" applyAlignment="1">
      <alignment horizontal="center" vertical="center"/>
    </xf>
    <xf numFmtId="0" fontId="64" fillId="3" borderId="43" xfId="3" applyFont="1" applyFill="1" applyBorder="1" applyAlignment="1">
      <alignment horizontal="right" vertical="center"/>
    </xf>
    <xf numFmtId="3" fontId="65" fillId="0" borderId="58" xfId="3" applyNumberFormat="1" applyFont="1" applyBorder="1">
      <alignment vertical="center"/>
    </xf>
    <xf numFmtId="3" fontId="65" fillId="0" borderId="59" xfId="3" applyNumberFormat="1" applyFont="1" applyBorder="1">
      <alignment vertical="center"/>
    </xf>
    <xf numFmtId="0" fontId="64" fillId="3" borderId="12" xfId="3" applyFont="1" applyFill="1" applyBorder="1" applyAlignment="1">
      <alignment horizontal="right" vertical="center"/>
    </xf>
    <xf numFmtId="0" fontId="64" fillId="3" borderId="37" xfId="3" applyFont="1" applyFill="1" applyBorder="1" applyAlignment="1">
      <alignment horizontal="right" vertical="center"/>
    </xf>
    <xf numFmtId="3" fontId="66" fillId="0" borderId="38" xfId="3" applyNumberFormat="1" applyFont="1" applyBorder="1">
      <alignment vertical="center"/>
    </xf>
    <xf numFmtId="0" fontId="69" fillId="6" borderId="61" xfId="3" applyFont="1" applyFill="1" applyBorder="1" applyAlignment="1">
      <alignment horizontal="right" vertical="center"/>
    </xf>
    <xf numFmtId="0" fontId="69" fillId="6" borderId="62" xfId="3" applyFont="1" applyFill="1" applyBorder="1" applyAlignment="1">
      <alignment horizontal="right" vertical="center"/>
    </xf>
    <xf numFmtId="0" fontId="53" fillId="0" borderId="13" xfId="3" applyFont="1" applyBorder="1">
      <alignment vertical="center"/>
    </xf>
    <xf numFmtId="177" fontId="62" fillId="0" borderId="13" xfId="3" applyNumberFormat="1" applyFont="1" applyBorder="1" applyProtection="1">
      <alignment vertical="center"/>
      <protection locked="0"/>
    </xf>
    <xf numFmtId="0" fontId="69" fillId="6" borderId="60" xfId="3" applyFont="1" applyFill="1" applyBorder="1" applyAlignment="1">
      <alignment horizontal="right" vertical="center"/>
    </xf>
    <xf numFmtId="0" fontId="53" fillId="0" borderId="24" xfId="3" applyFont="1" applyBorder="1">
      <alignment vertical="center"/>
    </xf>
    <xf numFmtId="0" fontId="62" fillId="0" borderId="24" xfId="3" applyFont="1" applyBorder="1" applyProtection="1">
      <alignment vertical="center"/>
      <protection locked="0"/>
    </xf>
    <xf numFmtId="0" fontId="63" fillId="0" borderId="3" xfId="3" applyFont="1" applyBorder="1">
      <alignment vertical="center"/>
    </xf>
    <xf numFmtId="0" fontId="49" fillId="0" borderId="26" xfId="0" applyFont="1" applyBorder="1" applyAlignment="1">
      <alignment horizontal="center" vertical="center"/>
    </xf>
    <xf numFmtId="0" fontId="49" fillId="0" borderId="25" xfId="0" applyFont="1" applyBorder="1" applyAlignment="1">
      <alignment horizontal="right" vertical="center"/>
    </xf>
    <xf numFmtId="0" fontId="49" fillId="0" borderId="2" xfId="0" applyFont="1" applyBorder="1" applyAlignment="1">
      <alignment horizontal="right" vertical="center"/>
    </xf>
    <xf numFmtId="0" fontId="18" fillId="0" borderId="5" xfId="0" applyFont="1" applyBorder="1" applyAlignment="1">
      <alignment horizontal="center" vertical="center" shrinkToFit="1"/>
    </xf>
    <xf numFmtId="0" fontId="50" fillId="0" borderId="12" xfId="3" applyFont="1" applyBorder="1" applyAlignment="1">
      <alignment horizontal="right" vertical="center"/>
    </xf>
    <xf numFmtId="49" fontId="24" fillId="0" borderId="1" xfId="3" applyNumberFormat="1" applyFont="1" applyBorder="1" applyAlignment="1">
      <alignment vertical="center" shrinkToFit="1"/>
    </xf>
    <xf numFmtId="0" fontId="18" fillId="0" borderId="1" xfId="0" applyFont="1" applyBorder="1" applyAlignment="1">
      <alignment horizontal="center" vertical="center" shrinkToFit="1"/>
    </xf>
    <xf numFmtId="49" fontId="50" fillId="0" borderId="12" xfId="3" applyNumberFormat="1" applyFont="1" applyBorder="1" applyAlignment="1">
      <alignment horizontal="right" vertical="center"/>
    </xf>
    <xf numFmtId="49" fontId="19" fillId="0" borderId="1" xfId="3" applyNumberFormat="1" applyFont="1" applyBorder="1" applyAlignment="1">
      <alignment vertical="center" shrinkToFit="1"/>
    </xf>
    <xf numFmtId="49" fontId="24" fillId="0" borderId="0" xfId="3" applyNumberFormat="1" applyFont="1" applyAlignment="1">
      <alignment vertical="center" shrinkToFit="1"/>
    </xf>
    <xf numFmtId="0" fontId="49" fillId="0" borderId="17" xfId="0" applyFont="1" applyBorder="1" applyAlignment="1">
      <alignment horizontal="right" vertical="center"/>
    </xf>
    <xf numFmtId="0" fontId="42" fillId="0" borderId="0" xfId="0" applyFont="1" applyAlignment="1">
      <alignment vertical="center" shrinkToFit="1"/>
    </xf>
    <xf numFmtId="0" fontId="49" fillId="0" borderId="21" xfId="0" applyFont="1" applyBorder="1" applyAlignment="1">
      <alignment horizontal="right" vertical="center"/>
    </xf>
    <xf numFmtId="0" fontId="42" fillId="0" borderId="3" xfId="0" applyFont="1" applyBorder="1" applyAlignment="1">
      <alignment vertical="center" shrinkToFit="1"/>
    </xf>
    <xf numFmtId="0" fontId="49" fillId="0" borderId="43" xfId="0" applyFont="1" applyBorder="1" applyAlignment="1">
      <alignment horizontal="right" vertical="center"/>
    </xf>
    <xf numFmtId="0" fontId="18" fillId="0" borderId="44" xfId="0" applyFont="1" applyBorder="1" applyAlignment="1">
      <alignment horizontal="center" vertical="center" shrinkToFit="1"/>
    </xf>
    <xf numFmtId="0" fontId="49" fillId="0" borderId="12" xfId="0" applyFont="1" applyBorder="1" applyAlignment="1">
      <alignment horizontal="right" vertical="center"/>
    </xf>
    <xf numFmtId="0" fontId="49" fillId="0" borderId="22" xfId="0" applyFont="1" applyBorder="1" applyAlignment="1">
      <alignment horizontal="right" vertical="center"/>
    </xf>
    <xf numFmtId="0" fontId="49" fillId="0" borderId="18" xfId="0" applyFont="1" applyBorder="1" applyAlignment="1">
      <alignment horizontal="right" vertical="center"/>
    </xf>
    <xf numFmtId="49" fontId="50" fillId="0" borderId="37" xfId="3" applyNumberFormat="1" applyFont="1" applyBorder="1" applyAlignment="1">
      <alignment horizontal="right" vertical="center"/>
    </xf>
    <xf numFmtId="49" fontId="24" fillId="0" borderId="38" xfId="3" applyNumberFormat="1" applyFont="1" applyBorder="1" applyAlignment="1">
      <alignment vertical="center" shrinkToFit="1"/>
    </xf>
    <xf numFmtId="0" fontId="19" fillId="0" borderId="0" xfId="0" applyFont="1" applyAlignment="1">
      <alignment horizontal="left" vertical="center" shrinkToFit="1"/>
    </xf>
    <xf numFmtId="0" fontId="52" fillId="0" borderId="0" xfId="0" applyFont="1" applyAlignment="1">
      <alignment vertical="center" shrinkToFit="1"/>
    </xf>
    <xf numFmtId="0" fontId="49" fillId="0" borderId="17" xfId="0" applyFont="1" applyBorder="1" applyAlignment="1">
      <alignment vertical="center"/>
    </xf>
    <xf numFmtId="0" fontId="49" fillId="0" borderId="0" xfId="0" applyFont="1" applyAlignment="1">
      <alignment horizontal="right" vertical="center"/>
    </xf>
    <xf numFmtId="0" fontId="68" fillId="10" borderId="61" xfId="3" applyFont="1" applyFill="1" applyBorder="1" applyAlignment="1">
      <alignment horizontal="right" vertical="center"/>
    </xf>
    <xf numFmtId="0" fontId="68" fillId="10" borderId="60" xfId="3" applyFont="1" applyFill="1" applyBorder="1" applyAlignment="1">
      <alignment horizontal="right" vertical="center"/>
    </xf>
    <xf numFmtId="0" fontId="68" fillId="10" borderId="62" xfId="3" applyFont="1" applyFill="1" applyBorder="1" applyAlignment="1">
      <alignment horizontal="right" vertical="center"/>
    </xf>
    <xf numFmtId="0" fontId="28" fillId="10" borderId="1" xfId="3" applyFont="1" applyFill="1" applyBorder="1" applyAlignment="1">
      <alignment horizontal="center" vertical="center"/>
    </xf>
    <xf numFmtId="0" fontId="28" fillId="11" borderId="1" xfId="3" applyFont="1" applyFill="1" applyBorder="1" applyAlignment="1">
      <alignment horizontal="center" vertical="center"/>
    </xf>
    <xf numFmtId="3" fontId="55" fillId="10" borderId="1" xfId="3" applyNumberFormat="1" applyFont="1" applyFill="1" applyBorder="1" applyProtection="1">
      <alignment vertical="center"/>
      <protection locked="0"/>
    </xf>
    <xf numFmtId="3" fontId="35" fillId="11" borderId="1" xfId="3" applyNumberFormat="1" applyFont="1" applyFill="1" applyBorder="1" applyProtection="1">
      <alignment vertical="center"/>
      <protection locked="0"/>
    </xf>
    <xf numFmtId="3" fontId="55" fillId="11" borderId="1" xfId="3" applyNumberFormat="1" applyFont="1" applyFill="1" applyBorder="1" applyProtection="1">
      <alignment vertical="center"/>
      <protection locked="0"/>
    </xf>
    <xf numFmtId="0" fontId="24" fillId="9" borderId="1" xfId="3" applyFont="1" applyFill="1" applyBorder="1" applyAlignment="1" applyProtection="1">
      <alignment vertical="center" shrinkToFit="1"/>
      <protection locked="0"/>
    </xf>
    <xf numFmtId="3" fontId="29" fillId="11" borderId="41" xfId="3" applyNumberFormat="1" applyFont="1" applyFill="1" applyBorder="1">
      <alignment vertical="center"/>
    </xf>
    <xf numFmtId="3" fontId="30" fillId="11" borderId="30" xfId="3" applyNumberFormat="1" applyFont="1" applyFill="1" applyBorder="1">
      <alignment vertical="center"/>
    </xf>
    <xf numFmtId="3" fontId="30" fillId="11" borderId="39" xfId="3" applyNumberFormat="1" applyFont="1" applyFill="1" applyBorder="1">
      <alignment vertical="center"/>
    </xf>
    <xf numFmtId="0" fontId="68" fillId="0" borderId="33" xfId="3" applyFont="1" applyBorder="1" applyAlignment="1" applyProtection="1">
      <alignment horizontal="right" vertical="center"/>
      <protection locked="0"/>
    </xf>
    <xf numFmtId="0" fontId="68" fillId="0" borderId="23" xfId="3" applyFont="1" applyBorder="1" applyAlignment="1" applyProtection="1">
      <alignment horizontal="right" vertical="center"/>
      <protection locked="0"/>
    </xf>
    <xf numFmtId="0" fontId="25" fillId="6" borderId="23" xfId="3" applyFont="1" applyFill="1" applyBorder="1" applyAlignment="1">
      <alignment horizontal="right" vertical="center"/>
    </xf>
    <xf numFmtId="0" fontId="42" fillId="0" borderId="0" xfId="0" applyFont="1" applyAlignment="1">
      <alignment horizontal="center" vertical="center" shrinkToFit="1"/>
    </xf>
    <xf numFmtId="38" fontId="43" fillId="0" borderId="0" xfId="2" applyFont="1" applyFill="1" applyBorder="1" applyAlignment="1" applyProtection="1">
      <alignment horizontal="left" vertical="center"/>
    </xf>
    <xf numFmtId="38" fontId="17" fillId="0" borderId="0" xfId="2" applyFont="1" applyFill="1" applyBorder="1" applyAlignment="1" applyProtection="1">
      <alignment horizontal="center" vertical="center" wrapText="1"/>
    </xf>
    <xf numFmtId="38" fontId="56" fillId="0" borderId="0" xfId="2" applyFont="1" applyFill="1" applyBorder="1" applyAlignment="1" applyProtection="1">
      <alignment horizontal="right" vertical="center"/>
    </xf>
    <xf numFmtId="38" fontId="43" fillId="0" borderId="0" xfId="2" applyFont="1" applyFill="1" applyBorder="1" applyAlignment="1" applyProtection="1">
      <alignment vertical="center"/>
    </xf>
    <xf numFmtId="38" fontId="12" fillId="0" borderId="3" xfId="0" applyNumberFormat="1" applyFont="1" applyBorder="1" applyAlignment="1">
      <alignment vertical="center"/>
    </xf>
    <xf numFmtId="38" fontId="47" fillId="0" borderId="63" xfId="2" applyFont="1" applyFill="1" applyBorder="1" applyAlignment="1">
      <alignment horizontal="right" vertical="center"/>
    </xf>
    <xf numFmtId="38" fontId="46" fillId="0" borderId="63" xfId="2" applyFont="1" applyFill="1" applyBorder="1" applyAlignment="1">
      <alignment horizontal="right" vertical="center"/>
    </xf>
    <xf numFmtId="38" fontId="19" fillId="0" borderId="63" xfId="2" applyFont="1" applyFill="1" applyBorder="1" applyAlignment="1">
      <alignment horizontal="center" vertical="center"/>
    </xf>
    <xf numFmtId="38" fontId="19" fillId="0" borderId="62" xfId="2" applyFont="1" applyFill="1" applyBorder="1" applyAlignment="1">
      <alignment horizontal="center" vertical="center"/>
    </xf>
    <xf numFmtId="38" fontId="17" fillId="0" borderId="61" xfId="2" applyFont="1" applyFill="1" applyBorder="1" applyAlignment="1">
      <alignment horizontal="center" vertical="center" wrapText="1"/>
    </xf>
    <xf numFmtId="38" fontId="75" fillId="0" borderId="1" xfId="2" applyFont="1" applyFill="1" applyBorder="1" applyAlignment="1">
      <alignment horizontal="right" vertical="center"/>
    </xf>
    <xf numFmtId="38" fontId="62" fillId="0" borderId="48" xfId="2" applyFont="1" applyFill="1" applyBorder="1" applyAlignment="1">
      <alignment horizontal="right" vertical="center"/>
    </xf>
    <xf numFmtId="38" fontId="62" fillId="0" borderId="50" xfId="2" applyFont="1" applyFill="1" applyBorder="1" applyAlignment="1">
      <alignment horizontal="right" vertical="center"/>
    </xf>
    <xf numFmtId="38" fontId="62" fillId="0" borderId="5" xfId="2" applyFont="1" applyFill="1" applyBorder="1" applyAlignment="1">
      <alignment horizontal="right" vertical="center"/>
    </xf>
    <xf numFmtId="38" fontId="62" fillId="0" borderId="8" xfId="2" applyFont="1" applyFill="1" applyBorder="1" applyAlignment="1">
      <alignment horizontal="right" vertical="center"/>
    </xf>
    <xf numFmtId="38" fontId="75" fillId="4" borderId="1" xfId="2" applyFont="1" applyFill="1" applyBorder="1" applyAlignment="1">
      <alignment horizontal="right" vertical="center"/>
    </xf>
    <xf numFmtId="38" fontId="62" fillId="4" borderId="48" xfId="2" applyFont="1" applyFill="1" applyBorder="1" applyAlignment="1">
      <alignment horizontal="right" vertical="center" indent="1"/>
    </xf>
    <xf numFmtId="38" fontId="62" fillId="4" borderId="5" xfId="2" applyFont="1" applyFill="1" applyBorder="1" applyAlignment="1">
      <alignment horizontal="right" vertical="center" indent="1"/>
    </xf>
    <xf numFmtId="38" fontId="38" fillId="0" borderId="0" xfId="2" applyFont="1" applyFill="1" applyBorder="1" applyAlignment="1" applyProtection="1">
      <alignment horizontal="right" vertical="center" shrinkToFit="1"/>
    </xf>
    <xf numFmtId="38" fontId="76" fillId="0" borderId="0" xfId="2" applyFont="1" applyFill="1" applyBorder="1" applyAlignment="1" applyProtection="1">
      <alignment vertical="center"/>
    </xf>
    <xf numFmtId="38" fontId="38" fillId="0" borderId="0" xfId="2" applyFont="1" applyFill="1" applyBorder="1" applyAlignment="1" applyProtection="1">
      <alignment vertical="center"/>
    </xf>
    <xf numFmtId="38" fontId="38" fillId="0" borderId="0" xfId="2" applyFont="1" applyFill="1" applyBorder="1" applyAlignment="1" applyProtection="1">
      <alignment horizontal="right" vertical="center"/>
    </xf>
    <xf numFmtId="38" fontId="38" fillId="0" borderId="0" xfId="2" applyFont="1" applyFill="1" applyAlignment="1" applyProtection="1">
      <alignment vertical="center"/>
    </xf>
    <xf numFmtId="38" fontId="38" fillId="0" borderId="0" xfId="2" applyFont="1" applyFill="1" applyAlignment="1" applyProtection="1">
      <alignment horizontal="right" vertical="center"/>
    </xf>
    <xf numFmtId="0" fontId="44" fillId="0" borderId="27" xfId="0" applyFont="1" applyBorder="1" applyAlignment="1">
      <alignment horizontal="center" vertical="center" shrinkToFit="1"/>
    </xf>
    <xf numFmtId="38" fontId="11" fillId="0" borderId="0" xfId="2" applyFont="1" applyFill="1" applyBorder="1" applyAlignment="1">
      <alignment horizontal="center" vertical="center"/>
    </xf>
    <xf numFmtId="0" fontId="28" fillId="9" borderId="1" xfId="5" applyFont="1" applyFill="1" applyBorder="1" applyAlignment="1" applyProtection="1">
      <alignment vertical="center" shrinkToFit="1"/>
      <protection locked="0"/>
    </xf>
    <xf numFmtId="0" fontId="20" fillId="9" borderId="1" xfId="3" applyFont="1" applyFill="1" applyBorder="1" applyAlignment="1">
      <alignment horizontal="center" vertical="center"/>
    </xf>
    <xf numFmtId="0" fontId="25" fillId="0" borderId="0" xfId="3" applyFont="1" applyAlignment="1">
      <alignment horizontal="center" vertical="center" wrapText="1"/>
    </xf>
    <xf numFmtId="49" fontId="28" fillId="7" borderId="1" xfId="3" applyNumberFormat="1" applyFont="1" applyFill="1" applyBorder="1" applyAlignment="1">
      <alignment horizontal="center" vertical="center"/>
    </xf>
    <xf numFmtId="49" fontId="24" fillId="8" borderId="1" xfId="3" applyNumberFormat="1" applyFont="1" applyFill="1" applyBorder="1" applyAlignment="1">
      <alignment horizontal="center" vertical="center"/>
    </xf>
    <xf numFmtId="49" fontId="35" fillId="0" borderId="1" xfId="3" applyNumberFormat="1" applyFont="1" applyBorder="1" applyAlignment="1">
      <alignment horizontal="center" vertical="center"/>
    </xf>
    <xf numFmtId="49" fontId="58" fillId="0" borderId="1" xfId="3" applyNumberFormat="1" applyFont="1" applyBorder="1" applyAlignment="1">
      <alignment horizontal="center" vertical="center"/>
    </xf>
    <xf numFmtId="49" fontId="55" fillId="0" borderId="1" xfId="3" applyNumberFormat="1" applyFont="1" applyBorder="1" applyAlignment="1">
      <alignment horizontal="center" vertical="center"/>
    </xf>
    <xf numFmtId="49" fontId="35" fillId="0" borderId="0" xfId="3" applyNumberFormat="1" applyFont="1" applyAlignment="1">
      <alignment horizontal="center" vertical="center"/>
    </xf>
    <xf numFmtId="0" fontId="8" fillId="0" borderId="0" xfId="3" applyAlignment="1">
      <alignment horizontal="center" vertical="center"/>
    </xf>
    <xf numFmtId="0" fontId="61" fillId="0" borderId="0" xfId="3" applyFont="1" applyAlignment="1">
      <alignment horizontal="right" vertical="center"/>
    </xf>
    <xf numFmtId="49" fontId="35" fillId="9" borderId="1" xfId="3" applyNumberFormat="1" applyFont="1" applyFill="1" applyBorder="1">
      <alignment vertical="center"/>
    </xf>
    <xf numFmtId="49" fontId="35" fillId="9" borderId="1" xfId="3" applyNumberFormat="1" applyFont="1" applyFill="1" applyBorder="1" applyAlignment="1">
      <alignment horizontal="center" vertical="center"/>
    </xf>
    <xf numFmtId="56" fontId="68" fillId="0" borderId="36" xfId="3" applyNumberFormat="1" applyFont="1" applyBorder="1" applyAlignment="1" applyProtection="1">
      <alignment horizontal="right" vertical="center"/>
      <protection locked="0"/>
    </xf>
    <xf numFmtId="49" fontId="58" fillId="9" borderId="1" xfId="3" applyNumberFormat="1" applyFont="1" applyFill="1" applyBorder="1">
      <alignment vertical="center"/>
    </xf>
    <xf numFmtId="3" fontId="59" fillId="9" borderId="1" xfId="3" applyNumberFormat="1" applyFont="1" applyFill="1" applyBorder="1">
      <alignment vertical="center"/>
    </xf>
    <xf numFmtId="38" fontId="38" fillId="0" borderId="34" xfId="2" applyFont="1" applyFill="1" applyBorder="1" applyAlignment="1" applyProtection="1">
      <alignment horizontal="right" vertical="center" shrinkToFit="1"/>
    </xf>
    <xf numFmtId="38" fontId="38" fillId="0" borderId="30" xfId="2" applyFont="1" applyFill="1" applyBorder="1" applyAlignment="1" applyProtection="1">
      <alignment horizontal="right" vertical="center" shrinkToFit="1"/>
    </xf>
    <xf numFmtId="38" fontId="77" fillId="0" borderId="31" xfId="2" applyFont="1" applyFill="1" applyBorder="1" applyAlignment="1" applyProtection="1">
      <alignment vertical="center"/>
    </xf>
    <xf numFmtId="38" fontId="76" fillId="0" borderId="31" xfId="2" applyFont="1" applyFill="1" applyBorder="1" applyAlignment="1" applyProtection="1">
      <alignment vertical="center"/>
    </xf>
    <xf numFmtId="38" fontId="76" fillId="0" borderId="39" xfId="2" applyFont="1" applyFill="1" applyBorder="1" applyAlignment="1" applyProtection="1">
      <alignment vertical="center"/>
    </xf>
    <xf numFmtId="38" fontId="44" fillId="0" borderId="29" xfId="2" applyFont="1" applyFill="1" applyBorder="1" applyAlignment="1" applyProtection="1">
      <alignment horizontal="center" vertical="center" wrapText="1"/>
    </xf>
    <xf numFmtId="38" fontId="38" fillId="0" borderId="31" xfId="2" applyFont="1" applyFill="1" applyBorder="1" applyAlignment="1" applyProtection="1">
      <alignment horizontal="right" vertical="center"/>
    </xf>
    <xf numFmtId="0" fontId="50" fillId="0" borderId="37" xfId="3" applyFont="1" applyBorder="1" applyAlignment="1">
      <alignment horizontal="right" vertical="center"/>
    </xf>
    <xf numFmtId="38" fontId="38" fillId="0" borderId="41" xfId="2" applyFont="1" applyFill="1" applyBorder="1" applyAlignment="1" applyProtection="1">
      <alignment horizontal="right" vertical="center" shrinkToFit="1"/>
    </xf>
    <xf numFmtId="49" fontId="19" fillId="0" borderId="38" xfId="3" applyNumberFormat="1" applyFont="1" applyBorder="1" applyAlignment="1">
      <alignment vertical="center" shrinkToFit="1"/>
    </xf>
    <xf numFmtId="38" fontId="77" fillId="0" borderId="39" xfId="2" applyFont="1" applyFill="1" applyBorder="1" applyAlignment="1" applyProtection="1">
      <alignment vertical="center"/>
    </xf>
    <xf numFmtId="38" fontId="38" fillId="0" borderId="30" xfId="2" applyFont="1" applyFill="1" applyBorder="1" applyAlignment="1" applyProtection="1">
      <alignment horizontal="right" vertical="center"/>
    </xf>
    <xf numFmtId="38" fontId="38" fillId="0" borderId="31" xfId="2" applyFont="1" applyFill="1" applyBorder="1" applyAlignment="1" applyProtection="1">
      <alignment horizontal="right" vertical="center" shrinkToFit="1"/>
    </xf>
    <xf numFmtId="0" fontId="48" fillId="0" borderId="17" xfId="0" applyFont="1" applyBorder="1" applyAlignment="1">
      <alignment horizontal="right" vertical="center"/>
    </xf>
    <xf numFmtId="0" fontId="18" fillId="0" borderId="0" xfId="0" applyFont="1" applyAlignment="1">
      <alignment vertical="center" shrinkToFit="1"/>
    </xf>
    <xf numFmtId="49" fontId="42" fillId="0" borderId="38" xfId="3" applyNumberFormat="1" applyFont="1" applyBorder="1" applyAlignment="1">
      <alignment vertical="center" shrinkToFit="1"/>
    </xf>
    <xf numFmtId="3" fontId="58" fillId="11" borderId="1" xfId="3" applyNumberFormat="1" applyFont="1" applyFill="1" applyBorder="1" applyProtection="1">
      <alignment vertical="center"/>
      <protection locked="0"/>
    </xf>
    <xf numFmtId="49" fontId="18" fillId="7" borderId="1" xfId="3" applyNumberFormat="1" applyFont="1" applyFill="1" applyBorder="1">
      <alignment vertical="center"/>
    </xf>
    <xf numFmtId="49" fontId="18" fillId="7" borderId="1" xfId="3" applyNumberFormat="1" applyFont="1" applyFill="1" applyBorder="1" applyAlignment="1">
      <alignment horizontal="center" vertical="center"/>
    </xf>
    <xf numFmtId="49" fontId="18" fillId="7" borderId="1" xfId="3" applyNumberFormat="1" applyFont="1" applyFill="1" applyBorder="1" applyAlignment="1">
      <alignment horizontal="right" vertical="center"/>
    </xf>
    <xf numFmtId="3" fontId="78" fillId="7" borderId="1" xfId="3" applyNumberFormat="1" applyFont="1" applyFill="1" applyBorder="1">
      <alignment vertical="center"/>
    </xf>
    <xf numFmtId="3" fontId="79" fillId="7" borderId="1" xfId="3" applyNumberFormat="1" applyFont="1" applyFill="1" applyBorder="1" applyAlignment="1">
      <alignment vertical="center" shrinkToFit="1"/>
    </xf>
    <xf numFmtId="0" fontId="24" fillId="3" borderId="1" xfId="6" applyFont="1" applyFill="1" applyBorder="1" applyAlignment="1">
      <alignment horizontal="center" vertical="center"/>
    </xf>
    <xf numFmtId="3" fontId="34" fillId="10" borderId="1" xfId="6" applyNumberFormat="1" applyFont="1" applyFill="1" applyBorder="1" applyAlignment="1" applyProtection="1">
      <alignment vertical="center" shrinkToFit="1"/>
      <protection locked="0"/>
    </xf>
    <xf numFmtId="49" fontId="28" fillId="0" borderId="1" xfId="6" applyNumberFormat="1" applyFont="1" applyBorder="1" applyAlignment="1">
      <alignment horizontal="center" vertical="center"/>
    </xf>
    <xf numFmtId="3" fontId="33" fillId="0" borderId="1" xfId="6" applyNumberFormat="1" applyFont="1" applyBorder="1">
      <alignment vertical="center"/>
    </xf>
    <xf numFmtId="0" fontId="25" fillId="0" borderId="23" xfId="3" applyFont="1" applyBorder="1" applyAlignment="1">
      <alignment horizontal="right" vertical="center"/>
    </xf>
    <xf numFmtId="38" fontId="19" fillId="0" borderId="24" xfId="2" applyFont="1" applyFill="1" applyBorder="1" applyAlignment="1">
      <alignment horizontal="center" vertical="center"/>
    </xf>
    <xf numFmtId="38" fontId="19" fillId="0" borderId="66" xfId="2" applyFont="1" applyFill="1" applyBorder="1" applyAlignment="1">
      <alignment horizontal="center" vertical="center"/>
    </xf>
    <xf numFmtId="38" fontId="19" fillId="0" borderId="22" xfId="2" applyFont="1" applyFill="1" applyBorder="1" applyAlignment="1"/>
    <xf numFmtId="38" fontId="19" fillId="0" borderId="36" xfId="2" applyFont="1" applyFill="1" applyBorder="1" applyAlignment="1"/>
    <xf numFmtId="38" fontId="19" fillId="0" borderId="21" xfId="2" applyFont="1" applyFill="1" applyBorder="1" applyAlignment="1">
      <alignment vertical="top"/>
    </xf>
    <xf numFmtId="38" fontId="19" fillId="0" borderId="23" xfId="2" applyFont="1" applyFill="1" applyBorder="1" applyAlignment="1">
      <alignment vertical="top"/>
    </xf>
    <xf numFmtId="49" fontId="50" fillId="0" borderId="2" xfId="3" applyNumberFormat="1" applyFont="1" applyBorder="1" applyAlignment="1">
      <alignment horizontal="right" vertical="center"/>
    </xf>
    <xf numFmtId="49" fontId="24" fillId="0" borderId="5" xfId="3" applyNumberFormat="1" applyFont="1" applyBorder="1" applyAlignment="1">
      <alignment vertical="center" shrinkToFit="1"/>
    </xf>
    <xf numFmtId="38" fontId="76" fillId="0" borderId="30" xfId="2" applyFont="1" applyFill="1" applyBorder="1" applyAlignment="1" applyProtection="1">
      <alignment vertical="center"/>
    </xf>
    <xf numFmtId="49" fontId="50" fillId="0" borderId="1" xfId="3" applyNumberFormat="1" applyFont="1" applyBorder="1" applyAlignment="1">
      <alignment horizontal="right" vertical="center"/>
    </xf>
    <xf numFmtId="38" fontId="76" fillId="0" borderId="1" xfId="2" applyFont="1" applyFill="1" applyBorder="1" applyAlignment="1" applyProtection="1">
      <alignment vertical="center"/>
    </xf>
    <xf numFmtId="49" fontId="49" fillId="0" borderId="12" xfId="3" applyNumberFormat="1" applyFont="1" applyBorder="1" applyAlignment="1">
      <alignment horizontal="right" vertical="center"/>
    </xf>
    <xf numFmtId="49" fontId="42" fillId="0" borderId="1" xfId="3" applyNumberFormat="1" applyFont="1" applyBorder="1" applyAlignment="1">
      <alignment vertical="center" shrinkToFit="1"/>
    </xf>
    <xf numFmtId="38" fontId="38" fillId="0" borderId="31" xfId="2" applyFont="1" applyFill="1" applyBorder="1" applyAlignment="1" applyProtection="1">
      <alignment vertical="center"/>
    </xf>
    <xf numFmtId="38" fontId="38" fillId="0" borderId="23" xfId="2" applyFont="1" applyFill="1" applyBorder="1" applyAlignment="1" applyProtection="1">
      <alignment vertical="center"/>
    </xf>
    <xf numFmtId="3" fontId="29" fillId="10" borderId="41" xfId="3" applyNumberFormat="1" applyFont="1" applyFill="1" applyBorder="1">
      <alignment vertical="center"/>
    </xf>
    <xf numFmtId="3" fontId="30" fillId="10" borderId="31" xfId="3" applyNumberFormat="1" applyFont="1" applyFill="1" applyBorder="1">
      <alignment vertical="center"/>
    </xf>
    <xf numFmtId="3" fontId="30" fillId="10" borderId="39" xfId="3" applyNumberFormat="1" applyFont="1" applyFill="1" applyBorder="1">
      <alignment vertical="center"/>
    </xf>
    <xf numFmtId="38" fontId="38" fillId="0" borderId="20" xfId="2" applyFont="1" applyFill="1" applyBorder="1" applyAlignment="1" applyProtection="1">
      <alignment vertical="center"/>
    </xf>
    <xf numFmtId="49" fontId="84" fillId="0" borderId="1" xfId="3" applyNumberFormat="1" applyFont="1" applyBorder="1">
      <alignment vertical="center"/>
    </xf>
    <xf numFmtId="3" fontId="85" fillId="0" borderId="1" xfId="3" applyNumberFormat="1" applyFont="1" applyBorder="1">
      <alignment vertical="center"/>
    </xf>
    <xf numFmtId="0" fontId="86" fillId="6" borderId="62" xfId="3" applyFont="1" applyFill="1" applyBorder="1" applyAlignment="1">
      <alignment horizontal="right" vertical="center"/>
    </xf>
    <xf numFmtId="3" fontId="88" fillId="10" borderId="44" xfId="3" applyNumberFormat="1" applyFont="1" applyFill="1" applyBorder="1">
      <alignment vertical="center"/>
    </xf>
    <xf numFmtId="3" fontId="89" fillId="10" borderId="1" xfId="3" applyNumberFormat="1" applyFont="1" applyFill="1" applyBorder="1">
      <alignment vertical="center"/>
    </xf>
    <xf numFmtId="3" fontId="89" fillId="10" borderId="38" xfId="3" applyNumberFormat="1" applyFont="1" applyFill="1" applyBorder="1">
      <alignment vertical="center"/>
    </xf>
    <xf numFmtId="0" fontId="17" fillId="0" borderId="0" xfId="3" applyFont="1" applyAlignment="1">
      <alignment horizontal="right" vertical="center"/>
    </xf>
    <xf numFmtId="0" fontId="18" fillId="10" borderId="1" xfId="3" applyFont="1" applyFill="1" applyBorder="1" applyAlignment="1">
      <alignment horizontal="center" vertical="center"/>
    </xf>
    <xf numFmtId="3" fontId="79" fillId="8" borderId="1" xfId="3" applyNumberFormat="1" applyFont="1" applyFill="1" applyBorder="1" applyAlignment="1">
      <alignment vertical="center" shrinkToFit="1"/>
    </xf>
    <xf numFmtId="3" fontId="54" fillId="10" borderId="1" xfId="3" applyNumberFormat="1" applyFont="1" applyFill="1" applyBorder="1" applyProtection="1">
      <alignment vertical="center"/>
      <protection locked="0"/>
    </xf>
    <xf numFmtId="3" fontId="55" fillId="0" borderId="0" xfId="3" applyNumberFormat="1" applyFont="1">
      <alignment vertical="center"/>
    </xf>
    <xf numFmtId="0" fontId="42" fillId="0" borderId="1" xfId="0" applyFont="1" applyBorder="1" applyAlignment="1">
      <alignment vertical="center" shrinkToFit="1"/>
    </xf>
    <xf numFmtId="0" fontId="49" fillId="0" borderId="37" xfId="0" applyFont="1" applyBorder="1" applyAlignment="1">
      <alignment horizontal="right" vertical="center"/>
    </xf>
    <xf numFmtId="0" fontId="42" fillId="0" borderId="38" xfId="0" applyFont="1" applyBorder="1" applyAlignment="1">
      <alignment vertical="center" shrinkToFit="1"/>
    </xf>
    <xf numFmtId="38" fontId="38" fillId="0" borderId="39" xfId="2" applyFont="1" applyFill="1" applyBorder="1" applyAlignment="1" applyProtection="1">
      <alignment horizontal="right" vertical="center"/>
    </xf>
    <xf numFmtId="49" fontId="50" fillId="0" borderId="0" xfId="3" applyNumberFormat="1" applyFont="1" applyAlignment="1">
      <alignment horizontal="right" vertical="center"/>
    </xf>
    <xf numFmtId="0" fontId="50" fillId="0" borderId="0" xfId="3" applyFont="1" applyAlignment="1">
      <alignment horizontal="right" vertical="center"/>
    </xf>
    <xf numFmtId="0" fontId="19" fillId="0" borderId="0" xfId="0" applyFont="1" applyAlignment="1">
      <alignment vertical="center"/>
    </xf>
    <xf numFmtId="49" fontId="82" fillId="0" borderId="1" xfId="3" applyNumberFormat="1" applyFont="1" applyBorder="1" applyAlignment="1">
      <alignment vertical="center" shrinkToFit="1"/>
    </xf>
    <xf numFmtId="0" fontId="51" fillId="0" borderId="0" xfId="0" applyFont="1" applyAlignment="1">
      <alignment horizontal="right" vertical="center"/>
    </xf>
    <xf numFmtId="0" fontId="19" fillId="0" borderId="0" xfId="0" applyFont="1" applyAlignment="1">
      <alignment vertical="center" shrinkToFit="1"/>
    </xf>
    <xf numFmtId="0" fontId="57" fillId="0" borderId="0" xfId="0" applyFont="1" applyAlignment="1">
      <alignment horizontal="left" vertical="center" shrinkToFit="1"/>
    </xf>
    <xf numFmtId="3" fontId="58" fillId="10" borderId="1" xfId="3" applyNumberFormat="1" applyFont="1" applyFill="1" applyBorder="1" applyProtection="1">
      <alignment vertical="center"/>
      <protection locked="0"/>
    </xf>
    <xf numFmtId="49" fontId="19" fillId="0" borderId="4" xfId="3" applyNumberFormat="1" applyFont="1" applyBorder="1" applyAlignment="1">
      <alignment vertical="center" shrinkToFit="1"/>
    </xf>
    <xf numFmtId="38" fontId="77" fillId="0" borderId="46" xfId="2" applyFont="1" applyFill="1" applyBorder="1" applyAlignment="1" applyProtection="1">
      <alignment vertical="center"/>
    </xf>
    <xf numFmtId="0" fontId="91" fillId="0" borderId="22" xfId="0" applyFont="1" applyBorder="1" applyAlignment="1">
      <alignment horizontal="right" vertical="center"/>
    </xf>
    <xf numFmtId="0" fontId="91" fillId="0" borderId="16" xfId="0" applyFont="1" applyBorder="1" applyAlignment="1">
      <alignment horizontal="right" vertical="center"/>
    </xf>
    <xf numFmtId="38" fontId="77" fillId="0" borderId="30" xfId="2" applyFont="1" applyFill="1" applyBorder="1" applyAlignment="1" applyProtection="1">
      <alignment horizontal="right" vertical="center"/>
    </xf>
    <xf numFmtId="0" fontId="51" fillId="0" borderId="2" xfId="0" applyFont="1" applyBorder="1" applyAlignment="1">
      <alignment horizontal="right" vertical="center"/>
    </xf>
    <xf numFmtId="0" fontId="36" fillId="0" borderId="5" xfId="0" applyFont="1" applyBorder="1" applyAlignment="1">
      <alignment horizontal="center" vertical="center" shrinkToFit="1"/>
    </xf>
    <xf numFmtId="49" fontId="51" fillId="0" borderId="11" xfId="3" applyNumberFormat="1" applyFont="1" applyBorder="1" applyAlignment="1">
      <alignment horizontal="right" vertical="center"/>
    </xf>
    <xf numFmtId="14" fontId="74" fillId="0" borderId="0" xfId="3" applyNumberFormat="1" applyFont="1" applyAlignment="1">
      <alignment horizontal="right" vertical="center"/>
    </xf>
    <xf numFmtId="49" fontId="42" fillId="8" borderId="1" xfId="3" applyNumberFormat="1" applyFont="1" applyFill="1" applyBorder="1">
      <alignment vertical="center"/>
    </xf>
    <xf numFmtId="3" fontId="78" fillId="8" borderId="1" xfId="3" applyNumberFormat="1" applyFont="1" applyFill="1" applyBorder="1">
      <alignment vertical="center"/>
    </xf>
    <xf numFmtId="0" fontId="73" fillId="0" borderId="0" xfId="3" applyFont="1">
      <alignment vertical="center"/>
    </xf>
    <xf numFmtId="49" fontId="50" fillId="0" borderId="40" xfId="3" applyNumberFormat="1" applyFont="1" applyBorder="1" applyAlignment="1">
      <alignment horizontal="right" vertical="center"/>
    </xf>
    <xf numFmtId="49" fontId="24" fillId="0" borderId="42" xfId="3" applyNumberFormat="1" applyFont="1" applyBorder="1" applyAlignment="1">
      <alignment vertical="center" shrinkToFit="1"/>
    </xf>
    <xf numFmtId="38" fontId="76" fillId="0" borderId="32" xfId="2" applyFont="1" applyFill="1" applyBorder="1" applyAlignment="1" applyProtection="1">
      <alignment vertical="center"/>
    </xf>
    <xf numFmtId="0" fontId="51" fillId="0" borderId="12" xfId="3" applyFont="1" applyBorder="1" applyAlignment="1">
      <alignment horizontal="right" vertical="center"/>
    </xf>
    <xf numFmtId="49" fontId="51" fillId="0" borderId="12" xfId="3" applyNumberFormat="1" applyFont="1" applyBorder="1" applyAlignment="1">
      <alignment horizontal="right" vertical="center"/>
    </xf>
    <xf numFmtId="0" fontId="51" fillId="0" borderId="0" xfId="3" applyFont="1" applyAlignment="1">
      <alignment horizontal="center" vertical="center"/>
    </xf>
    <xf numFmtId="0" fontId="57" fillId="0" borderId="0" xfId="3" applyFont="1" applyAlignment="1">
      <alignment horizontal="center" vertical="center"/>
    </xf>
    <xf numFmtId="0" fontId="11" fillId="10" borderId="61" xfId="3" applyFont="1" applyFill="1" applyBorder="1" applyAlignment="1">
      <alignment horizontal="right" vertical="center"/>
    </xf>
    <xf numFmtId="0" fontId="11" fillId="10" borderId="60" xfId="3" applyFont="1" applyFill="1" applyBorder="1" applyAlignment="1">
      <alignment horizontal="right" vertical="center"/>
    </xf>
    <xf numFmtId="0" fontId="11" fillId="0" borderId="33" xfId="3" applyFont="1" applyBorder="1" applyAlignment="1" applyProtection="1">
      <alignment horizontal="right" vertical="center"/>
      <protection locked="0"/>
    </xf>
    <xf numFmtId="0" fontId="11" fillId="10" borderId="62" xfId="3" applyFont="1" applyFill="1" applyBorder="1" applyAlignment="1">
      <alignment horizontal="right" vertical="center"/>
    </xf>
    <xf numFmtId="0" fontId="11" fillId="0" borderId="23" xfId="3" applyFont="1" applyBorder="1" applyAlignment="1" applyProtection="1">
      <alignment horizontal="right" vertical="center"/>
      <protection locked="0"/>
    </xf>
    <xf numFmtId="0" fontId="53" fillId="0" borderId="0" xfId="3" applyFont="1" applyAlignment="1">
      <alignment vertical="top"/>
    </xf>
    <xf numFmtId="49" fontId="42" fillId="0" borderId="0" xfId="3" applyNumberFormat="1" applyFont="1">
      <alignment vertical="center"/>
    </xf>
    <xf numFmtId="49" fontId="2" fillId="0" borderId="0" xfId="3" applyNumberFormat="1" applyFont="1">
      <alignment vertical="center"/>
    </xf>
    <xf numFmtId="0" fontId="95" fillId="0" borderId="0" xfId="3" applyFont="1" applyAlignment="1">
      <alignment horizontal="center" vertical="center"/>
    </xf>
    <xf numFmtId="0" fontId="36" fillId="0" borderId="0" xfId="3" applyFont="1" applyAlignment="1">
      <alignment horizontal="center"/>
    </xf>
    <xf numFmtId="0" fontId="95" fillId="0" borderId="0" xfId="3" applyFont="1" applyAlignment="1">
      <alignment horizontal="center" vertical="top"/>
    </xf>
    <xf numFmtId="38" fontId="77" fillId="0" borderId="30" xfId="2" applyFont="1" applyFill="1" applyBorder="1" applyAlignment="1" applyProtection="1">
      <alignment vertical="center"/>
    </xf>
    <xf numFmtId="0" fontId="28" fillId="9" borderId="1" xfId="3" applyFont="1" applyFill="1" applyBorder="1" applyAlignment="1" applyProtection="1">
      <alignment vertical="center" shrinkToFit="1"/>
      <protection locked="0"/>
    </xf>
    <xf numFmtId="0" fontId="28" fillId="9" borderId="1" xfId="4" applyFont="1" applyFill="1" applyBorder="1" applyAlignment="1" applyProtection="1">
      <alignment vertical="center" shrinkToFit="1"/>
      <protection locked="0"/>
    </xf>
    <xf numFmtId="0" fontId="24" fillId="9" borderId="1" xfId="4" applyFont="1" applyFill="1" applyBorder="1" applyAlignment="1" applyProtection="1">
      <alignment vertical="center" shrinkToFit="1"/>
      <protection locked="0"/>
    </xf>
    <xf numFmtId="0" fontId="24" fillId="9" borderId="1" xfId="5" applyFont="1" applyFill="1" applyBorder="1" applyAlignment="1" applyProtection="1">
      <alignment vertical="center" shrinkToFit="1"/>
      <protection locked="0"/>
    </xf>
    <xf numFmtId="0" fontId="24" fillId="0" borderId="1" xfId="5" applyFont="1" applyBorder="1" applyAlignment="1" applyProtection="1">
      <alignment vertical="center" shrinkToFit="1"/>
      <protection locked="0"/>
    </xf>
    <xf numFmtId="0" fontId="24" fillId="0" borderId="1" xfId="3" applyFont="1" applyBorder="1" applyAlignment="1" applyProtection="1">
      <alignment vertical="center" shrinkToFit="1"/>
      <protection locked="0"/>
    </xf>
    <xf numFmtId="0" fontId="73" fillId="0" borderId="64" xfId="3" applyFont="1" applyBorder="1">
      <alignment vertical="center"/>
    </xf>
    <xf numFmtId="234" fontId="11" fillId="0" borderId="36" xfId="3" applyNumberFormat="1" applyFont="1" applyBorder="1" applyAlignment="1" applyProtection="1">
      <alignment horizontal="right" vertical="center"/>
      <protection locked="0"/>
    </xf>
    <xf numFmtId="0" fontId="19" fillId="9" borderId="1" xfId="3" applyFont="1" applyFill="1" applyBorder="1" applyAlignment="1" applyProtection="1">
      <alignment vertical="center" shrinkToFit="1"/>
      <protection locked="0"/>
    </xf>
    <xf numFmtId="0" fontId="42" fillId="9" borderId="1" xfId="3" applyFont="1" applyFill="1" applyBorder="1" applyAlignment="1" applyProtection="1">
      <alignment vertical="center" shrinkToFit="1"/>
      <protection locked="0"/>
    </xf>
    <xf numFmtId="0" fontId="42" fillId="9" borderId="1" xfId="5" applyFont="1" applyFill="1" applyBorder="1" applyAlignment="1" applyProtection="1">
      <alignment vertical="center" shrinkToFit="1"/>
      <protection locked="0"/>
    </xf>
    <xf numFmtId="0" fontId="13" fillId="0" borderId="12" xfId="3" applyFont="1" applyBorder="1">
      <alignment vertical="center"/>
    </xf>
    <xf numFmtId="0" fontId="19" fillId="0" borderId="1" xfId="0" applyFont="1" applyBorder="1" applyAlignment="1">
      <alignment vertical="center" shrinkToFit="1"/>
    </xf>
    <xf numFmtId="0" fontId="19" fillId="0" borderId="38" xfId="0" applyFont="1" applyBorder="1" applyAlignment="1">
      <alignment vertical="center" shrinkToFit="1"/>
    </xf>
    <xf numFmtId="0" fontId="25" fillId="0" borderId="0" xfId="3" applyFont="1" applyAlignment="1">
      <alignment horizontal="left" vertical="center"/>
    </xf>
    <xf numFmtId="0" fontId="18" fillId="9" borderId="1" xfId="3" applyFont="1" applyFill="1" applyBorder="1" applyAlignment="1" applyProtection="1">
      <alignment vertical="center" shrinkToFit="1"/>
      <protection locked="0"/>
    </xf>
    <xf numFmtId="0" fontId="51" fillId="0" borderId="17" xfId="0" applyFont="1" applyBorder="1" applyAlignment="1">
      <alignment horizontal="left" vertical="center"/>
    </xf>
    <xf numFmtId="0" fontId="51" fillId="0" borderId="17" xfId="0" applyFont="1" applyBorder="1" applyAlignment="1">
      <alignment vertical="center"/>
    </xf>
    <xf numFmtId="38" fontId="45" fillId="0" borderId="0" xfId="2" applyFont="1" applyFill="1" applyBorder="1" applyAlignment="1">
      <alignment horizontal="center" vertical="center" wrapText="1"/>
    </xf>
    <xf numFmtId="38" fontId="12" fillId="0" borderId="0" xfId="2" applyFont="1" applyFill="1" applyBorder="1" applyAlignment="1">
      <alignment horizontal="center" vertical="center"/>
    </xf>
    <xf numFmtId="176" fontId="44" fillId="0" borderId="0" xfId="2" applyNumberFormat="1" applyFont="1" applyFill="1" applyBorder="1" applyAlignment="1">
      <alignment horizontal="right" vertical="center"/>
    </xf>
    <xf numFmtId="14" fontId="12" fillId="0" borderId="3" xfId="2" applyNumberFormat="1" applyFont="1" applyFill="1" applyBorder="1" applyAlignment="1">
      <alignment horizontal="right" vertical="center"/>
    </xf>
    <xf numFmtId="38" fontId="62" fillId="3" borderId="9" xfId="2" applyFont="1" applyFill="1" applyBorder="1" applyAlignment="1">
      <alignment horizontal="right" vertical="center"/>
    </xf>
    <xf numFmtId="38" fontId="62" fillId="3" borderId="5" xfId="2" applyFont="1" applyFill="1" applyBorder="1" applyAlignment="1">
      <alignment horizontal="right" vertical="center"/>
    </xf>
    <xf numFmtId="176" fontId="44" fillId="0" borderId="3" xfId="2" applyNumberFormat="1" applyFont="1" applyFill="1" applyBorder="1" applyAlignment="1">
      <alignment horizontal="right" vertical="center"/>
    </xf>
    <xf numFmtId="38" fontId="46" fillId="3" borderId="9" xfId="2" applyFont="1" applyFill="1" applyBorder="1" applyAlignment="1">
      <alignment horizontal="right" vertical="center"/>
    </xf>
    <xf numFmtId="38" fontId="46" fillId="3" borderId="5" xfId="2" applyFont="1" applyFill="1" applyBorder="1" applyAlignment="1">
      <alignment horizontal="right" vertical="center"/>
    </xf>
    <xf numFmtId="38" fontId="45" fillId="0" borderId="64" xfId="2" applyFont="1" applyFill="1" applyBorder="1" applyAlignment="1">
      <alignment horizontal="center" vertical="center" wrapText="1"/>
    </xf>
    <xf numFmtId="38" fontId="46" fillId="3" borderId="34" xfId="2" applyFont="1" applyFill="1" applyBorder="1" applyAlignment="1">
      <alignment horizontal="right" vertical="center"/>
    </xf>
    <xf numFmtId="38" fontId="46" fillId="3" borderId="30" xfId="2" applyFont="1" applyFill="1" applyBorder="1" applyAlignment="1">
      <alignment horizontal="right" vertical="center"/>
    </xf>
    <xf numFmtId="38" fontId="11" fillId="3" borderId="25" xfId="2" applyFont="1" applyFill="1" applyBorder="1" applyAlignment="1">
      <alignment horizontal="center" vertical="center"/>
    </xf>
    <xf numFmtId="38" fontId="11" fillId="3" borderId="2" xfId="2" applyFont="1" applyFill="1" applyBorder="1" applyAlignment="1">
      <alignment horizontal="center" vertical="center"/>
    </xf>
    <xf numFmtId="38" fontId="11" fillId="3" borderId="11" xfId="2" applyFont="1" applyFill="1" applyBorder="1" applyAlignment="1">
      <alignment horizontal="center" vertical="center"/>
    </xf>
    <xf numFmtId="38" fontId="62" fillId="3" borderId="4" xfId="2" applyFont="1" applyFill="1" applyBorder="1" applyAlignment="1">
      <alignment horizontal="right" vertical="center"/>
    </xf>
    <xf numFmtId="38" fontId="46" fillId="3" borderId="4" xfId="2" applyFont="1" applyFill="1" applyBorder="1" applyAlignment="1">
      <alignment horizontal="right" vertical="center"/>
    </xf>
    <xf numFmtId="38" fontId="46" fillId="3" borderId="46" xfId="2" applyFont="1" applyFill="1" applyBorder="1" applyAlignment="1">
      <alignment horizontal="right" vertical="center"/>
    </xf>
    <xf numFmtId="38" fontId="47" fillId="2" borderId="34" xfId="2" applyFont="1" applyFill="1" applyBorder="1" applyAlignment="1">
      <alignment horizontal="right" vertical="center"/>
    </xf>
    <xf numFmtId="38" fontId="47" fillId="2" borderId="32" xfId="2" applyFont="1" applyFill="1" applyBorder="1" applyAlignment="1">
      <alignment horizontal="right" vertical="center"/>
    </xf>
    <xf numFmtId="38" fontId="46" fillId="4" borderId="46" xfId="2" applyFont="1" applyFill="1" applyBorder="1" applyAlignment="1">
      <alignment horizontal="right" vertical="center"/>
    </xf>
    <xf numFmtId="38" fontId="46" fillId="4" borderId="35" xfId="2" applyFont="1" applyFill="1" applyBorder="1" applyAlignment="1">
      <alignment horizontal="right" vertical="center"/>
    </xf>
    <xf numFmtId="38" fontId="46" fillId="4" borderId="32" xfId="2" applyFont="1" applyFill="1" applyBorder="1" applyAlignment="1">
      <alignment horizontal="right" vertical="center"/>
    </xf>
    <xf numFmtId="38" fontId="46" fillId="0" borderId="46" xfId="2" applyFont="1" applyFill="1" applyBorder="1" applyAlignment="1">
      <alignment horizontal="right" vertical="center"/>
    </xf>
    <xf numFmtId="38" fontId="46" fillId="0" borderId="35" xfId="2" applyFont="1" applyFill="1" applyBorder="1" applyAlignment="1">
      <alignment horizontal="right" vertical="center"/>
    </xf>
    <xf numFmtId="38" fontId="46" fillId="0" borderId="30" xfId="2" applyFont="1" applyFill="1" applyBorder="1" applyAlignment="1">
      <alignment horizontal="right" vertical="center"/>
    </xf>
    <xf numFmtId="38" fontId="11" fillId="4" borderId="11" xfId="2" applyFont="1" applyFill="1" applyBorder="1" applyAlignment="1">
      <alignment horizontal="center" vertical="center"/>
    </xf>
    <xf numFmtId="38" fontId="11" fillId="4" borderId="18" xfId="2" applyFont="1" applyFill="1" applyBorder="1" applyAlignment="1">
      <alignment horizontal="center" vertical="center"/>
    </xf>
    <xf numFmtId="38" fontId="11" fillId="4" borderId="40" xfId="2" applyFont="1" applyFill="1" applyBorder="1" applyAlignment="1">
      <alignment horizontal="center" vertical="center"/>
    </xf>
    <xf numFmtId="38" fontId="14" fillId="2" borderId="25" xfId="2" applyFont="1" applyFill="1" applyBorder="1" applyAlignment="1">
      <alignment horizontal="center" vertical="center"/>
    </xf>
    <xf numFmtId="38" fontId="14" fillId="2" borderId="40" xfId="2" applyFont="1" applyFill="1" applyBorder="1" applyAlignment="1">
      <alignment horizontal="center" vertical="center"/>
    </xf>
    <xf numFmtId="38" fontId="75" fillId="2" borderId="9" xfId="2" applyFont="1" applyFill="1" applyBorder="1" applyAlignment="1">
      <alignment horizontal="right" vertical="center"/>
    </xf>
    <xf numFmtId="38" fontId="75" fillId="2" borderId="42" xfId="2" applyFont="1" applyFill="1" applyBorder="1" applyAlignment="1">
      <alignment horizontal="right" vertical="center"/>
    </xf>
    <xf numFmtId="38" fontId="62" fillId="4" borderId="4" xfId="2" applyFont="1" applyFill="1" applyBorder="1" applyAlignment="1">
      <alignment horizontal="right" vertical="center"/>
    </xf>
    <xf numFmtId="38" fontId="62" fillId="4" borderId="8" xfId="2" applyFont="1" applyFill="1" applyBorder="1" applyAlignment="1">
      <alignment horizontal="right" vertical="center"/>
    </xf>
    <xf numFmtId="38" fontId="62" fillId="4" borderId="42" xfId="2" applyFont="1" applyFill="1" applyBorder="1" applyAlignment="1">
      <alignment horizontal="right" vertical="center"/>
    </xf>
    <xf numFmtId="38" fontId="46" fillId="4" borderId="4" xfId="2" applyFont="1" applyFill="1" applyBorder="1" applyAlignment="1">
      <alignment horizontal="right" vertical="center"/>
    </xf>
    <xf numFmtId="38" fontId="46" fillId="4" borderId="8" xfId="2" applyFont="1" applyFill="1" applyBorder="1" applyAlignment="1">
      <alignment horizontal="right" vertical="center"/>
    </xf>
    <xf numFmtId="38" fontId="46" fillId="4" borderId="42" xfId="2" applyFont="1" applyFill="1" applyBorder="1" applyAlignment="1">
      <alignment horizontal="right" vertical="center"/>
    </xf>
    <xf numFmtId="38" fontId="47" fillId="2" borderId="9" xfId="2" applyFont="1" applyFill="1" applyBorder="1" applyAlignment="1">
      <alignment horizontal="right" vertical="center"/>
    </xf>
    <xf numFmtId="38" fontId="47" fillId="2" borderId="42" xfId="2" applyFont="1" applyFill="1" applyBorder="1" applyAlignment="1">
      <alignment horizontal="right" vertical="center"/>
    </xf>
    <xf numFmtId="38" fontId="62" fillId="0" borderId="4" xfId="2" applyFont="1" applyFill="1" applyBorder="1" applyAlignment="1">
      <alignment horizontal="right" vertical="center"/>
    </xf>
    <xf numFmtId="38" fontId="62" fillId="0" borderId="8" xfId="2" applyFont="1" applyFill="1" applyBorder="1" applyAlignment="1">
      <alignment horizontal="right" vertical="center"/>
    </xf>
    <xf numFmtId="38" fontId="62" fillId="0" borderId="5" xfId="2" applyFont="1" applyFill="1" applyBorder="1" applyAlignment="1">
      <alignment horizontal="right" vertical="center"/>
    </xf>
    <xf numFmtId="38" fontId="46" fillId="0" borderId="4" xfId="2" applyFont="1" applyFill="1" applyBorder="1" applyAlignment="1">
      <alignment horizontal="right" vertical="center"/>
    </xf>
    <xf numFmtId="38" fontId="46" fillId="0" borderId="8" xfId="2" applyFont="1" applyFill="1" applyBorder="1" applyAlignment="1">
      <alignment horizontal="right" vertical="center"/>
    </xf>
    <xf numFmtId="38" fontId="46" fillId="0" borderId="5" xfId="2" applyFont="1" applyFill="1" applyBorder="1" applyAlignment="1">
      <alignment horizontal="right" vertical="center"/>
    </xf>
    <xf numFmtId="38" fontId="11" fillId="0" borderId="11" xfId="2" applyFont="1" applyFill="1" applyBorder="1" applyAlignment="1">
      <alignment horizontal="center" vertical="center"/>
    </xf>
    <xf numFmtId="38" fontId="11" fillId="0" borderId="18" xfId="2" applyFont="1" applyFill="1" applyBorder="1" applyAlignment="1">
      <alignment horizontal="center" vertical="center"/>
    </xf>
    <xf numFmtId="38" fontId="11" fillId="0" borderId="2" xfId="2" applyFont="1" applyFill="1" applyBorder="1" applyAlignment="1">
      <alignment horizontal="center" vertical="center"/>
    </xf>
    <xf numFmtId="0" fontId="25" fillId="0" borderId="0" xfId="3" applyFont="1" applyAlignment="1">
      <alignment horizontal="left" vertical="center"/>
    </xf>
    <xf numFmtId="49" fontId="19" fillId="0" borderId="0" xfId="3" applyNumberFormat="1" applyFont="1" applyAlignment="1">
      <alignment horizontal="left" vertical="center" shrinkToFit="1"/>
    </xf>
    <xf numFmtId="38" fontId="38" fillId="0" borderId="34" xfId="2" applyFont="1" applyFill="1" applyBorder="1" applyAlignment="1" applyProtection="1">
      <alignment horizontal="right" vertical="center" shrinkToFit="1"/>
    </xf>
    <xf numFmtId="38" fontId="38" fillId="0" borderId="30" xfId="2" applyFont="1" applyFill="1" applyBorder="1" applyAlignment="1" applyProtection="1">
      <alignment horizontal="right" vertical="center" shrinkToFit="1"/>
    </xf>
    <xf numFmtId="0" fontId="13" fillId="0" borderId="0" xfId="3" applyFont="1" applyAlignment="1">
      <alignment horizontal="left" vertical="center"/>
    </xf>
    <xf numFmtId="0" fontId="18" fillId="0" borderId="9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52" fillId="0" borderId="0" xfId="3" applyFont="1" applyAlignment="1">
      <alignment horizontal="left" vertical="center"/>
    </xf>
    <xf numFmtId="0" fontId="18" fillId="0" borderId="44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38" fontId="38" fillId="0" borderId="41" xfId="2" applyFont="1" applyFill="1" applyBorder="1" applyAlignment="1" applyProtection="1">
      <alignment horizontal="right" vertical="center" shrinkToFit="1"/>
    </xf>
    <xf numFmtId="38" fontId="38" fillId="0" borderId="31" xfId="2" applyFont="1" applyFill="1" applyBorder="1" applyAlignment="1" applyProtection="1">
      <alignment horizontal="right" vertical="center" shrinkToFit="1"/>
    </xf>
    <xf numFmtId="0" fontId="49" fillId="0" borderId="0" xfId="0" applyFont="1" applyAlignment="1">
      <alignment horizontal="left" vertical="center"/>
    </xf>
    <xf numFmtId="14" fontId="18" fillId="0" borderId="3" xfId="0" applyNumberFormat="1" applyFont="1" applyBorder="1" applyAlignment="1">
      <alignment horizontal="right" vertical="center" shrinkToFit="1"/>
    </xf>
    <xf numFmtId="38" fontId="38" fillId="0" borderId="34" xfId="2" applyFont="1" applyFill="1" applyBorder="1" applyAlignment="1" applyProtection="1">
      <alignment horizontal="right" vertical="center"/>
    </xf>
    <xf numFmtId="38" fontId="38" fillId="0" borderId="30" xfId="2" applyFont="1" applyFill="1" applyBorder="1" applyAlignment="1" applyProtection="1">
      <alignment horizontal="right" vertical="center"/>
    </xf>
    <xf numFmtId="0" fontId="12" fillId="0" borderId="9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7" fillId="0" borderId="0" xfId="3" applyFont="1" applyAlignment="1">
      <alignment horizontal="left" vertical="center"/>
    </xf>
    <xf numFmtId="0" fontId="18" fillId="0" borderId="8" xfId="0" applyFont="1" applyBorder="1" applyAlignment="1">
      <alignment horizontal="center" vertical="center" shrinkToFit="1"/>
    </xf>
    <xf numFmtId="38" fontId="38" fillId="0" borderId="35" xfId="2" applyFont="1" applyFill="1" applyBorder="1" applyAlignment="1" applyProtection="1">
      <alignment horizontal="right" vertical="center" shrinkToFit="1"/>
    </xf>
    <xf numFmtId="49" fontId="19" fillId="0" borderId="3" xfId="3" applyNumberFormat="1" applyFont="1" applyBorder="1" applyAlignment="1">
      <alignment horizontal="left" vertical="center" shrinkToFit="1"/>
    </xf>
    <xf numFmtId="0" fontId="19" fillId="0" borderId="0" xfId="3" applyFont="1" applyAlignment="1">
      <alignment horizontal="left" vertical="center"/>
    </xf>
    <xf numFmtId="49" fontId="19" fillId="0" borderId="17" xfId="3" applyNumberFormat="1" applyFont="1" applyBorder="1" applyAlignment="1">
      <alignment horizontal="left" vertical="center" shrinkToFit="1"/>
    </xf>
    <xf numFmtId="38" fontId="38" fillId="0" borderId="41" xfId="2" applyFont="1" applyFill="1" applyBorder="1" applyAlignment="1" applyProtection="1">
      <alignment horizontal="right" vertical="center"/>
    </xf>
    <xf numFmtId="38" fontId="38" fillId="0" borderId="31" xfId="2" applyFont="1" applyFill="1" applyBorder="1" applyAlignment="1" applyProtection="1">
      <alignment horizontal="right" vertical="center"/>
    </xf>
    <xf numFmtId="49" fontId="82" fillId="0" borderId="17" xfId="3" applyNumberFormat="1" applyFont="1" applyBorder="1" applyAlignment="1">
      <alignment horizontal="left" vertical="center"/>
    </xf>
    <xf numFmtId="49" fontId="82" fillId="0" borderId="0" xfId="3" applyNumberFormat="1" applyFont="1" applyAlignment="1">
      <alignment horizontal="left" vertical="center"/>
    </xf>
    <xf numFmtId="49" fontId="82" fillId="0" borderId="20" xfId="3" applyNumberFormat="1" applyFont="1" applyBorder="1" applyAlignment="1">
      <alignment horizontal="left" vertical="center"/>
    </xf>
    <xf numFmtId="49" fontId="19" fillId="0" borderId="0" xfId="3" applyNumberFormat="1" applyFont="1" applyAlignment="1">
      <alignment horizontal="left" vertical="center"/>
    </xf>
    <xf numFmtId="49" fontId="82" fillId="0" borderId="22" xfId="3" applyNumberFormat="1" applyFont="1" applyBorder="1" applyAlignment="1">
      <alignment horizontal="left" vertical="center"/>
    </xf>
    <xf numFmtId="49" fontId="82" fillId="0" borderId="24" xfId="3" applyNumberFormat="1" applyFont="1" applyBorder="1" applyAlignment="1">
      <alignment horizontal="left" vertical="center"/>
    </xf>
    <xf numFmtId="49" fontId="82" fillId="0" borderId="36" xfId="3" applyNumberFormat="1" applyFont="1" applyBorder="1" applyAlignment="1">
      <alignment horizontal="left" vertical="center"/>
    </xf>
    <xf numFmtId="0" fontId="92" fillId="0" borderId="14" xfId="0" applyFont="1" applyBorder="1" applyAlignment="1">
      <alignment horizontal="center" vertical="center" shrinkToFit="1"/>
    </xf>
    <xf numFmtId="0" fontId="92" fillId="0" borderId="15" xfId="0" applyFont="1" applyBorder="1" applyAlignment="1">
      <alignment horizontal="center" vertical="center" shrinkToFit="1"/>
    </xf>
    <xf numFmtId="38" fontId="77" fillId="0" borderId="34" xfId="2" applyFont="1" applyFill="1" applyBorder="1" applyAlignment="1" applyProtection="1">
      <alignment horizontal="right" vertical="center"/>
    </xf>
    <xf numFmtId="38" fontId="77" fillId="0" borderId="30" xfId="2" applyFont="1" applyFill="1" applyBorder="1" applyAlignment="1" applyProtection="1">
      <alignment horizontal="right" vertical="center"/>
    </xf>
    <xf numFmtId="0" fontId="82" fillId="0" borderId="24" xfId="0" applyFont="1" applyBorder="1" applyAlignment="1">
      <alignment horizontal="left" vertical="center"/>
    </xf>
    <xf numFmtId="0" fontId="49" fillId="0" borderId="25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87" fillId="0" borderId="0" xfId="3" applyFont="1" applyAlignment="1">
      <alignment horizontal="left" vertical="center"/>
    </xf>
    <xf numFmtId="179" fontId="60" fillId="0" borderId="53" xfId="3" applyNumberFormat="1" applyFont="1" applyBorder="1">
      <alignment vertical="center"/>
    </xf>
    <xf numFmtId="179" fontId="60" fillId="0" borderId="0" xfId="3" applyNumberFormat="1" applyFont="1">
      <alignment vertical="center"/>
    </xf>
    <xf numFmtId="179" fontId="60" fillId="0" borderId="57" xfId="3" applyNumberFormat="1" applyFont="1" applyBorder="1">
      <alignment vertical="center"/>
    </xf>
    <xf numFmtId="178" fontId="60" fillId="0" borderId="53" xfId="3" applyNumberFormat="1" applyFont="1" applyBorder="1">
      <alignment vertical="center"/>
    </xf>
    <xf numFmtId="178" fontId="60" fillId="0" borderId="0" xfId="3" applyNumberFormat="1" applyFont="1">
      <alignment vertical="center"/>
    </xf>
    <xf numFmtId="178" fontId="60" fillId="0" borderId="57" xfId="3" applyNumberFormat="1" applyFont="1" applyBorder="1">
      <alignment vertical="center"/>
    </xf>
    <xf numFmtId="49" fontId="18" fillId="8" borderId="10" xfId="3" applyNumberFormat="1" applyFont="1" applyFill="1" applyBorder="1" applyAlignment="1">
      <alignment horizontal="right" vertical="center"/>
    </xf>
    <xf numFmtId="49" fontId="18" fillId="8" borderId="13" xfId="3" applyNumberFormat="1" applyFont="1" applyFill="1" applyBorder="1" applyAlignment="1">
      <alignment horizontal="right" vertical="center"/>
    </xf>
    <xf numFmtId="49" fontId="18" fillId="8" borderId="7" xfId="3" applyNumberFormat="1" applyFont="1" applyFill="1" applyBorder="1" applyAlignment="1">
      <alignment horizontal="right" vertical="center"/>
    </xf>
    <xf numFmtId="180" fontId="60" fillId="0" borderId="53" xfId="3" applyNumberFormat="1" applyFont="1" applyBorder="1">
      <alignment vertical="center"/>
    </xf>
    <xf numFmtId="180" fontId="60" fillId="0" borderId="0" xfId="3" applyNumberFormat="1" applyFont="1">
      <alignment vertical="center"/>
    </xf>
    <xf numFmtId="180" fontId="60" fillId="0" borderId="57" xfId="3" applyNumberFormat="1" applyFont="1" applyBorder="1">
      <alignment vertical="center"/>
    </xf>
    <xf numFmtId="0" fontId="25" fillId="0" borderId="65" xfId="3" applyFont="1" applyBorder="1" applyAlignment="1" applyProtection="1">
      <alignment horizontal="center" vertical="center"/>
      <protection locked="0"/>
    </xf>
    <xf numFmtId="0" fontId="25" fillId="0" borderId="59" xfId="3" applyFont="1" applyBorder="1" applyAlignment="1" applyProtection="1">
      <alignment horizontal="center" vertical="center"/>
      <protection locked="0"/>
    </xf>
    <xf numFmtId="0" fontId="25" fillId="0" borderId="45" xfId="3" applyFont="1" applyBorder="1" applyAlignment="1" applyProtection="1">
      <alignment horizontal="center" vertical="center"/>
      <protection locked="0"/>
    </xf>
    <xf numFmtId="0" fontId="25" fillId="0" borderId="19" xfId="3" applyFont="1" applyBorder="1" applyAlignment="1" applyProtection="1">
      <alignment horizontal="center" vertical="center"/>
      <protection locked="0"/>
    </xf>
    <xf numFmtId="0" fontId="25" fillId="0" borderId="13" xfId="3" applyFont="1" applyBorder="1" applyAlignment="1" applyProtection="1">
      <alignment horizontal="center" vertical="center"/>
      <protection locked="0"/>
    </xf>
    <xf numFmtId="0" fontId="25" fillId="0" borderId="33" xfId="3" applyFont="1" applyBorder="1" applyAlignment="1" applyProtection="1">
      <alignment horizontal="center" vertical="center"/>
      <protection locked="0"/>
    </xf>
    <xf numFmtId="179" fontId="42" fillId="0" borderId="53" xfId="3" applyNumberFormat="1" applyFont="1" applyBorder="1">
      <alignment vertical="center"/>
    </xf>
    <xf numFmtId="179" fontId="42" fillId="0" borderId="0" xfId="3" applyNumberFormat="1" applyFont="1">
      <alignment vertical="center"/>
    </xf>
    <xf numFmtId="179" fontId="42" fillId="0" borderId="57" xfId="3" applyNumberFormat="1" applyFont="1" applyBorder="1">
      <alignment vertical="center"/>
    </xf>
    <xf numFmtId="0" fontId="93" fillId="0" borderId="65" xfId="3" applyFont="1" applyBorder="1" applyAlignment="1" applyProtection="1">
      <alignment horizontal="left" vertical="center"/>
      <protection locked="0"/>
    </xf>
    <xf numFmtId="0" fontId="93" fillId="0" borderId="45" xfId="3" applyFont="1" applyBorder="1" applyAlignment="1" applyProtection="1">
      <alignment horizontal="left" vertical="center"/>
      <protection locked="0"/>
    </xf>
    <xf numFmtId="0" fontId="93" fillId="0" borderId="12" xfId="3" applyFont="1" applyBorder="1" applyAlignment="1" applyProtection="1">
      <alignment horizontal="left" vertical="center"/>
      <protection locked="0"/>
    </xf>
    <xf numFmtId="0" fontId="94" fillId="0" borderId="31" xfId="3" applyFont="1" applyBorder="1" applyAlignment="1" applyProtection="1">
      <alignment horizontal="left" vertical="center"/>
      <protection locked="0"/>
    </xf>
    <xf numFmtId="0" fontId="11" fillId="0" borderId="37" xfId="3" applyFont="1" applyBorder="1" applyAlignment="1" applyProtection="1">
      <alignment horizontal="left" vertical="center"/>
      <protection locked="0"/>
    </xf>
    <xf numFmtId="0" fontId="11" fillId="0" borderId="39" xfId="3" applyFont="1" applyBorder="1" applyAlignment="1" applyProtection="1">
      <alignment horizontal="left" vertical="center"/>
      <protection locked="0"/>
    </xf>
    <xf numFmtId="49" fontId="28" fillId="8" borderId="10" xfId="3" applyNumberFormat="1" applyFont="1" applyFill="1" applyBorder="1" applyAlignment="1">
      <alignment horizontal="right" vertical="center"/>
    </xf>
    <xf numFmtId="49" fontId="28" fillId="8" borderId="13" xfId="3" applyNumberFormat="1" applyFont="1" applyFill="1" applyBorder="1" applyAlignment="1">
      <alignment horizontal="right" vertical="center"/>
    </xf>
    <xf numFmtId="49" fontId="28" fillId="8" borderId="7" xfId="3" applyNumberFormat="1" applyFont="1" applyFill="1" applyBorder="1" applyAlignment="1">
      <alignment horizontal="right" vertical="center"/>
    </xf>
    <xf numFmtId="178" fontId="42" fillId="0" borderId="53" xfId="3" applyNumberFormat="1" applyFont="1" applyBorder="1">
      <alignment vertical="center"/>
    </xf>
    <xf numFmtId="178" fontId="42" fillId="0" borderId="0" xfId="3" applyNumberFormat="1" applyFont="1">
      <alignment vertical="center"/>
    </xf>
    <xf numFmtId="178" fontId="42" fillId="0" borderId="57" xfId="3" applyNumberFormat="1" applyFont="1" applyBorder="1">
      <alignment vertical="center"/>
    </xf>
    <xf numFmtId="0" fontId="42" fillId="9" borderId="1" xfId="3" applyFont="1" applyFill="1" applyBorder="1" applyAlignment="1">
      <alignment horizontal="center" vertical="center"/>
    </xf>
    <xf numFmtId="0" fontId="20" fillId="0" borderId="55" xfId="3" applyFont="1" applyBorder="1" applyAlignment="1" applyProtection="1">
      <alignment horizontal="center" vertical="center"/>
      <protection locked="0"/>
    </xf>
    <xf numFmtId="0" fontId="20" fillId="0" borderId="56" xfId="3" applyFont="1" applyBorder="1" applyAlignment="1" applyProtection="1">
      <alignment horizontal="center" vertical="center"/>
      <protection locked="0"/>
    </xf>
    <xf numFmtId="0" fontId="4" fillId="0" borderId="55" xfId="3" applyFont="1" applyBorder="1" applyAlignment="1" applyProtection="1">
      <alignment horizontal="left" vertical="center"/>
      <protection locked="0"/>
    </xf>
    <xf numFmtId="0" fontId="8" fillId="0" borderId="54" xfId="3" applyBorder="1" applyAlignment="1" applyProtection="1">
      <alignment horizontal="left" vertical="center"/>
      <protection locked="0"/>
    </xf>
    <xf numFmtId="0" fontId="28" fillId="7" borderId="10" xfId="3" applyFont="1" applyFill="1" applyBorder="1" applyAlignment="1">
      <alignment horizontal="right" vertical="center"/>
    </xf>
    <xf numFmtId="0" fontId="28" fillId="7" borderId="13" xfId="3" applyFont="1" applyFill="1" applyBorder="1" applyAlignment="1">
      <alignment horizontal="right" vertical="center"/>
    </xf>
    <xf numFmtId="0" fontId="28" fillId="7" borderId="7" xfId="3" applyFont="1" applyFill="1" applyBorder="1" applyAlignment="1">
      <alignment horizontal="right" vertical="center"/>
    </xf>
    <xf numFmtId="0" fontId="28" fillId="8" borderId="10" xfId="3" applyFont="1" applyFill="1" applyBorder="1" applyAlignment="1">
      <alignment horizontal="right" vertical="center"/>
    </xf>
    <xf numFmtId="0" fontId="28" fillId="8" borderId="13" xfId="3" applyFont="1" applyFill="1" applyBorder="1" applyAlignment="1">
      <alignment horizontal="right" vertical="center"/>
    </xf>
    <xf numFmtId="0" fontId="28" fillId="8" borderId="7" xfId="3" applyFont="1" applyFill="1" applyBorder="1" applyAlignment="1">
      <alignment horizontal="right" vertical="center"/>
    </xf>
    <xf numFmtId="181" fontId="60" fillId="0" borderId="53" xfId="3" applyNumberFormat="1" applyFont="1" applyBorder="1">
      <alignment vertical="center"/>
    </xf>
    <xf numFmtId="181" fontId="60" fillId="0" borderId="0" xfId="3" applyNumberFormat="1" applyFont="1">
      <alignment vertical="center"/>
    </xf>
    <xf numFmtId="181" fontId="60" fillId="0" borderId="57" xfId="3" applyNumberFormat="1" applyFont="1" applyBorder="1">
      <alignment vertical="center"/>
    </xf>
    <xf numFmtId="181" fontId="42" fillId="0" borderId="53" xfId="3" applyNumberFormat="1" applyFont="1" applyBorder="1">
      <alignment vertical="center"/>
    </xf>
    <xf numFmtId="181" fontId="42" fillId="0" borderId="0" xfId="3" applyNumberFormat="1" applyFont="1">
      <alignment vertical="center"/>
    </xf>
    <xf numFmtId="181" fontId="42" fillId="0" borderId="57" xfId="3" applyNumberFormat="1" applyFont="1" applyBorder="1">
      <alignment vertical="center"/>
    </xf>
    <xf numFmtId="183" fontId="60" fillId="0" borderId="53" xfId="3" applyNumberFormat="1" applyFont="1" applyBorder="1">
      <alignment vertical="center"/>
    </xf>
    <xf numFmtId="183" fontId="60" fillId="0" borderId="0" xfId="3" applyNumberFormat="1" applyFont="1">
      <alignment vertical="center"/>
    </xf>
    <xf numFmtId="183" fontId="60" fillId="0" borderId="57" xfId="3" applyNumberFormat="1" applyFont="1" applyBorder="1">
      <alignment vertical="center"/>
    </xf>
    <xf numFmtId="182" fontId="60" fillId="0" borderId="53" xfId="3" applyNumberFormat="1" applyFont="1" applyBorder="1">
      <alignment vertical="center"/>
    </xf>
    <xf numFmtId="182" fontId="60" fillId="0" borderId="0" xfId="3" applyNumberFormat="1" applyFont="1">
      <alignment vertical="center"/>
    </xf>
    <xf numFmtId="182" fontId="60" fillId="0" borderId="57" xfId="3" applyNumberFormat="1" applyFont="1" applyBorder="1">
      <alignment vertical="center"/>
    </xf>
    <xf numFmtId="182" fontId="42" fillId="0" borderId="53" xfId="3" applyNumberFormat="1" applyFont="1" applyBorder="1">
      <alignment vertical="center"/>
    </xf>
    <xf numFmtId="182" fontId="42" fillId="0" borderId="57" xfId="3" applyNumberFormat="1" applyFont="1" applyBorder="1">
      <alignment vertical="center"/>
    </xf>
    <xf numFmtId="182" fontId="42" fillId="0" borderId="0" xfId="3" applyNumberFormat="1" applyFont="1">
      <alignment vertical="center"/>
    </xf>
    <xf numFmtId="49" fontId="18" fillId="7" borderId="10" xfId="3" applyNumberFormat="1" applyFont="1" applyFill="1" applyBorder="1" applyAlignment="1">
      <alignment horizontal="right" vertical="center"/>
    </xf>
    <xf numFmtId="49" fontId="18" fillId="7" borderId="13" xfId="3" applyNumberFormat="1" applyFont="1" applyFill="1" applyBorder="1" applyAlignment="1">
      <alignment horizontal="right" vertical="center"/>
    </xf>
    <xf numFmtId="49" fontId="18" fillId="7" borderId="7" xfId="3" applyNumberFormat="1" applyFont="1" applyFill="1" applyBorder="1" applyAlignment="1">
      <alignment horizontal="right" vertical="center"/>
    </xf>
    <xf numFmtId="183" fontId="42" fillId="0" borderId="53" xfId="3" applyNumberFormat="1" applyFont="1" applyBorder="1">
      <alignment vertical="center"/>
    </xf>
    <xf numFmtId="183" fontId="42" fillId="0" borderId="0" xfId="3" applyNumberFormat="1" applyFont="1">
      <alignment vertical="center"/>
    </xf>
    <xf numFmtId="183" fontId="42" fillId="0" borderId="57" xfId="3" applyNumberFormat="1" applyFont="1" applyBorder="1">
      <alignment vertical="center"/>
    </xf>
    <xf numFmtId="184" fontId="60" fillId="0" borderId="53" xfId="3" applyNumberFormat="1" applyFont="1" applyBorder="1">
      <alignment vertical="center"/>
    </xf>
    <xf numFmtId="184" fontId="60" fillId="0" borderId="0" xfId="3" applyNumberFormat="1" applyFont="1">
      <alignment vertical="center"/>
    </xf>
    <xf numFmtId="184" fontId="60" fillId="0" borderId="57" xfId="3" applyNumberFormat="1" applyFont="1" applyBorder="1">
      <alignment vertical="center"/>
    </xf>
    <xf numFmtId="185" fontId="60" fillId="0" borderId="53" xfId="3" applyNumberFormat="1" applyFont="1" applyBorder="1">
      <alignment vertical="center"/>
    </xf>
    <xf numFmtId="185" fontId="60" fillId="0" borderId="0" xfId="3" applyNumberFormat="1" applyFont="1">
      <alignment vertical="center"/>
    </xf>
    <xf numFmtId="185" fontId="60" fillId="0" borderId="57" xfId="3" applyNumberFormat="1" applyFont="1" applyBorder="1">
      <alignment vertical="center"/>
    </xf>
    <xf numFmtId="186" fontId="60" fillId="0" borderId="53" xfId="3" applyNumberFormat="1" applyFont="1" applyBorder="1">
      <alignment vertical="center"/>
    </xf>
    <xf numFmtId="186" fontId="60" fillId="0" borderId="0" xfId="3" applyNumberFormat="1" applyFont="1">
      <alignment vertical="center"/>
    </xf>
    <xf numFmtId="186" fontId="60" fillId="0" borderId="57" xfId="3" applyNumberFormat="1" applyFont="1" applyBorder="1">
      <alignment vertical="center"/>
    </xf>
    <xf numFmtId="186" fontId="42" fillId="0" borderId="53" xfId="3" applyNumberFormat="1" applyFont="1" applyBorder="1">
      <alignment vertical="center"/>
    </xf>
    <xf numFmtId="186" fontId="42" fillId="0" borderId="0" xfId="3" applyNumberFormat="1" applyFont="1">
      <alignment vertical="center"/>
    </xf>
    <xf numFmtId="186" fontId="42" fillId="0" borderId="57" xfId="3" applyNumberFormat="1" applyFont="1" applyBorder="1">
      <alignment vertical="center"/>
    </xf>
    <xf numFmtId="187" fontId="60" fillId="0" borderId="53" xfId="3" applyNumberFormat="1" applyFont="1" applyBorder="1">
      <alignment vertical="center"/>
    </xf>
    <xf numFmtId="187" fontId="60" fillId="0" borderId="0" xfId="3" applyNumberFormat="1" applyFont="1">
      <alignment vertical="center"/>
    </xf>
    <xf numFmtId="187" fontId="60" fillId="0" borderId="57" xfId="3" applyNumberFormat="1" applyFont="1" applyBorder="1">
      <alignment vertical="center"/>
    </xf>
    <xf numFmtId="190" fontId="60" fillId="0" borderId="53" xfId="3" applyNumberFormat="1" applyFont="1" applyBorder="1">
      <alignment vertical="center"/>
    </xf>
    <xf numFmtId="190" fontId="60" fillId="0" borderId="0" xfId="3" applyNumberFormat="1" applyFont="1">
      <alignment vertical="center"/>
    </xf>
    <xf numFmtId="190" fontId="60" fillId="0" borderId="57" xfId="3" applyNumberFormat="1" applyFont="1" applyBorder="1">
      <alignment vertical="center"/>
    </xf>
    <xf numFmtId="190" fontId="42" fillId="0" borderId="53" xfId="3" applyNumberFormat="1" applyFont="1" applyBorder="1">
      <alignment vertical="center"/>
    </xf>
    <xf numFmtId="190" fontId="42" fillId="0" borderId="0" xfId="3" applyNumberFormat="1" applyFont="1">
      <alignment vertical="center"/>
    </xf>
    <xf numFmtId="190" fontId="42" fillId="0" borderId="57" xfId="3" applyNumberFormat="1" applyFont="1" applyBorder="1">
      <alignment vertical="center"/>
    </xf>
    <xf numFmtId="189" fontId="60" fillId="0" borderId="53" xfId="3" applyNumberFormat="1" applyFont="1" applyBorder="1">
      <alignment vertical="center"/>
    </xf>
    <xf numFmtId="189" fontId="60" fillId="0" borderId="0" xfId="3" applyNumberFormat="1" applyFont="1">
      <alignment vertical="center"/>
    </xf>
    <xf numFmtId="189" fontId="60" fillId="0" borderId="57" xfId="3" applyNumberFormat="1" applyFont="1" applyBorder="1">
      <alignment vertical="center"/>
    </xf>
    <xf numFmtId="188" fontId="60" fillId="0" borderId="53" xfId="3" applyNumberFormat="1" applyFont="1" applyBorder="1">
      <alignment vertical="center"/>
    </xf>
    <xf numFmtId="188" fontId="60" fillId="0" borderId="0" xfId="3" applyNumberFormat="1" applyFont="1">
      <alignment vertical="center"/>
    </xf>
    <xf numFmtId="188" fontId="60" fillId="0" borderId="57" xfId="3" applyNumberFormat="1" applyFont="1" applyBorder="1">
      <alignment vertical="center"/>
    </xf>
    <xf numFmtId="188" fontId="42" fillId="0" borderId="53" xfId="3" applyNumberFormat="1" applyFont="1" applyBorder="1">
      <alignment vertical="center"/>
    </xf>
    <xf numFmtId="188" fontId="42" fillId="0" borderId="0" xfId="3" applyNumberFormat="1" applyFont="1">
      <alignment vertical="center"/>
    </xf>
    <xf numFmtId="188" fontId="42" fillId="0" borderId="57" xfId="3" applyNumberFormat="1" applyFont="1" applyBorder="1">
      <alignment vertical="center"/>
    </xf>
    <xf numFmtId="193" fontId="60" fillId="0" borderId="53" xfId="3" applyNumberFormat="1" applyFont="1" applyBorder="1">
      <alignment vertical="center"/>
    </xf>
    <xf numFmtId="193" fontId="60" fillId="0" borderId="0" xfId="3" applyNumberFormat="1" applyFont="1">
      <alignment vertical="center"/>
    </xf>
    <xf numFmtId="193" fontId="60" fillId="0" borderId="57" xfId="3" applyNumberFormat="1" applyFont="1" applyBorder="1">
      <alignment vertical="center"/>
    </xf>
    <xf numFmtId="192" fontId="60" fillId="0" borderId="53" xfId="3" applyNumberFormat="1" applyFont="1" applyBorder="1">
      <alignment vertical="center"/>
    </xf>
    <xf numFmtId="192" fontId="60" fillId="0" borderId="0" xfId="3" applyNumberFormat="1" applyFont="1">
      <alignment vertical="center"/>
    </xf>
    <xf numFmtId="192" fontId="60" fillId="0" borderId="57" xfId="3" applyNumberFormat="1" applyFont="1" applyBorder="1">
      <alignment vertical="center"/>
    </xf>
    <xf numFmtId="191" fontId="60" fillId="0" borderId="53" xfId="3" applyNumberFormat="1" applyFont="1" applyBorder="1">
      <alignment vertical="center"/>
    </xf>
    <xf numFmtId="191" fontId="60" fillId="0" borderId="0" xfId="3" applyNumberFormat="1" applyFont="1">
      <alignment vertical="center"/>
    </xf>
    <xf numFmtId="191" fontId="60" fillId="0" borderId="57" xfId="3" applyNumberFormat="1" applyFont="1" applyBorder="1">
      <alignment vertical="center"/>
    </xf>
    <xf numFmtId="192" fontId="42" fillId="0" borderId="53" xfId="3" applyNumberFormat="1" applyFont="1" applyBorder="1">
      <alignment vertical="center"/>
    </xf>
    <xf numFmtId="192" fontId="42" fillId="0" borderId="0" xfId="3" applyNumberFormat="1" applyFont="1">
      <alignment vertical="center"/>
    </xf>
    <xf numFmtId="192" fontId="42" fillId="0" borderId="57" xfId="3" applyNumberFormat="1" applyFont="1" applyBorder="1">
      <alignment vertical="center"/>
    </xf>
    <xf numFmtId="191" fontId="42" fillId="0" borderId="53" xfId="3" applyNumberFormat="1" applyFont="1" applyBorder="1">
      <alignment vertical="center"/>
    </xf>
    <xf numFmtId="191" fontId="42" fillId="0" borderId="0" xfId="3" applyNumberFormat="1" applyFont="1">
      <alignment vertical="center"/>
    </xf>
    <xf numFmtId="191" fontId="42" fillId="0" borderId="57" xfId="3" applyNumberFormat="1" applyFont="1" applyBorder="1">
      <alignment vertical="center"/>
    </xf>
    <xf numFmtId="193" fontId="42" fillId="0" borderId="53" xfId="3" applyNumberFormat="1" applyFont="1" applyBorder="1">
      <alignment vertical="center"/>
    </xf>
    <xf numFmtId="193" fontId="42" fillId="0" borderId="0" xfId="3" applyNumberFormat="1" applyFont="1">
      <alignment vertical="center"/>
    </xf>
    <xf numFmtId="193" fontId="42" fillId="0" borderId="57" xfId="3" applyNumberFormat="1" applyFont="1" applyBorder="1">
      <alignment vertical="center"/>
    </xf>
    <xf numFmtId="194" fontId="60" fillId="0" borderId="53" xfId="3" applyNumberFormat="1" applyFont="1" applyBorder="1">
      <alignment vertical="center"/>
    </xf>
    <xf numFmtId="194" fontId="60" fillId="0" borderId="0" xfId="3" applyNumberFormat="1" applyFont="1">
      <alignment vertical="center"/>
    </xf>
    <xf numFmtId="194" fontId="60" fillId="0" borderId="57" xfId="3" applyNumberFormat="1" applyFont="1" applyBorder="1">
      <alignment vertical="center"/>
    </xf>
    <xf numFmtId="194" fontId="42" fillId="0" borderId="53" xfId="3" applyNumberFormat="1" applyFont="1" applyBorder="1">
      <alignment vertical="center"/>
    </xf>
    <xf numFmtId="194" fontId="42" fillId="0" borderId="0" xfId="3" applyNumberFormat="1" applyFont="1">
      <alignment vertical="center"/>
    </xf>
    <xf numFmtId="194" fontId="42" fillId="0" borderId="57" xfId="3" applyNumberFormat="1" applyFont="1" applyBorder="1">
      <alignment vertical="center"/>
    </xf>
    <xf numFmtId="195" fontId="60" fillId="0" borderId="53" xfId="3" applyNumberFormat="1" applyFont="1" applyBorder="1">
      <alignment vertical="center"/>
    </xf>
    <xf numFmtId="195" fontId="60" fillId="0" borderId="0" xfId="3" applyNumberFormat="1" applyFont="1">
      <alignment vertical="center"/>
    </xf>
    <xf numFmtId="195" fontId="60" fillId="0" borderId="57" xfId="3" applyNumberFormat="1" applyFont="1" applyBorder="1">
      <alignment vertical="center"/>
    </xf>
    <xf numFmtId="196" fontId="60" fillId="0" borderId="53" xfId="3" applyNumberFormat="1" applyFont="1" applyBorder="1">
      <alignment vertical="center"/>
    </xf>
    <xf numFmtId="196" fontId="60" fillId="0" borderId="0" xfId="3" applyNumberFormat="1" applyFont="1">
      <alignment vertical="center"/>
    </xf>
    <xf numFmtId="196" fontId="60" fillId="0" borderId="57" xfId="3" applyNumberFormat="1" applyFont="1" applyBorder="1">
      <alignment vertical="center"/>
    </xf>
    <xf numFmtId="197" fontId="60" fillId="0" borderId="53" xfId="3" applyNumberFormat="1" applyFont="1" applyBorder="1">
      <alignment vertical="center"/>
    </xf>
    <xf numFmtId="197" fontId="60" fillId="0" borderId="0" xfId="3" applyNumberFormat="1" applyFont="1">
      <alignment vertical="center"/>
    </xf>
    <xf numFmtId="197" fontId="60" fillId="0" borderId="57" xfId="3" applyNumberFormat="1" applyFont="1" applyBorder="1">
      <alignment vertical="center"/>
    </xf>
    <xf numFmtId="196" fontId="42" fillId="0" borderId="53" xfId="3" applyNumberFormat="1" applyFont="1" applyBorder="1">
      <alignment vertical="center"/>
    </xf>
    <xf numFmtId="196" fontId="42" fillId="0" borderId="0" xfId="3" applyNumberFormat="1" applyFont="1">
      <alignment vertical="center"/>
    </xf>
    <xf numFmtId="196" fontId="42" fillId="0" borderId="57" xfId="3" applyNumberFormat="1" applyFont="1" applyBorder="1">
      <alignment vertical="center"/>
    </xf>
    <xf numFmtId="198" fontId="60" fillId="0" borderId="53" xfId="3" applyNumberFormat="1" applyFont="1" applyBorder="1">
      <alignment vertical="center"/>
    </xf>
    <xf numFmtId="198" fontId="60" fillId="0" borderId="0" xfId="3" applyNumberFormat="1" applyFont="1">
      <alignment vertical="center"/>
    </xf>
    <xf numFmtId="198" fontId="60" fillId="0" borderId="57" xfId="3" applyNumberFormat="1" applyFont="1" applyBorder="1">
      <alignment vertical="center"/>
    </xf>
    <xf numFmtId="198" fontId="42" fillId="0" borderId="53" xfId="3" applyNumberFormat="1" applyFont="1" applyBorder="1">
      <alignment vertical="center"/>
    </xf>
    <xf numFmtId="198" fontId="42" fillId="0" borderId="0" xfId="3" applyNumberFormat="1" applyFont="1">
      <alignment vertical="center"/>
    </xf>
    <xf numFmtId="198" fontId="42" fillId="0" borderId="57" xfId="3" applyNumberFormat="1" applyFont="1" applyBorder="1">
      <alignment vertical="center"/>
    </xf>
    <xf numFmtId="199" fontId="42" fillId="0" borderId="53" xfId="3" applyNumberFormat="1" applyFont="1" applyBorder="1">
      <alignment vertical="center"/>
    </xf>
    <xf numFmtId="199" fontId="42" fillId="0" borderId="0" xfId="3" applyNumberFormat="1" applyFont="1">
      <alignment vertical="center"/>
    </xf>
    <xf numFmtId="199" fontId="42" fillId="0" borderId="57" xfId="3" applyNumberFormat="1" applyFont="1" applyBorder="1">
      <alignment vertical="center"/>
    </xf>
    <xf numFmtId="199" fontId="60" fillId="0" borderId="53" xfId="3" applyNumberFormat="1" applyFont="1" applyBorder="1">
      <alignment vertical="center"/>
    </xf>
    <xf numFmtId="199" fontId="60" fillId="0" borderId="0" xfId="3" applyNumberFormat="1" applyFont="1">
      <alignment vertical="center"/>
    </xf>
    <xf numFmtId="199" fontId="60" fillId="0" borderId="57" xfId="3" applyNumberFormat="1" applyFont="1" applyBorder="1">
      <alignment vertical="center"/>
    </xf>
    <xf numFmtId="200" fontId="60" fillId="0" borderId="53" xfId="3" applyNumberFormat="1" applyFont="1" applyBorder="1">
      <alignment vertical="center"/>
    </xf>
    <xf numFmtId="200" fontId="60" fillId="0" borderId="0" xfId="3" applyNumberFormat="1" applyFont="1">
      <alignment vertical="center"/>
    </xf>
    <xf numFmtId="200" fontId="60" fillId="0" borderId="57" xfId="3" applyNumberFormat="1" applyFont="1" applyBorder="1">
      <alignment vertical="center"/>
    </xf>
    <xf numFmtId="201" fontId="60" fillId="0" borderId="53" xfId="3" applyNumberFormat="1" applyFont="1" applyBorder="1">
      <alignment vertical="center"/>
    </xf>
    <xf numFmtId="201" fontId="60" fillId="0" borderId="0" xfId="3" applyNumberFormat="1" applyFont="1">
      <alignment vertical="center"/>
    </xf>
    <xf numFmtId="201" fontId="60" fillId="0" borderId="57" xfId="3" applyNumberFormat="1" applyFont="1" applyBorder="1">
      <alignment vertical="center"/>
    </xf>
    <xf numFmtId="201" fontId="42" fillId="0" borderId="53" xfId="3" applyNumberFormat="1" applyFont="1" applyBorder="1">
      <alignment vertical="center"/>
    </xf>
    <xf numFmtId="201" fontId="42" fillId="0" borderId="0" xfId="3" applyNumberFormat="1" applyFont="1">
      <alignment vertical="center"/>
    </xf>
    <xf numFmtId="201" fontId="42" fillId="0" borderId="57" xfId="3" applyNumberFormat="1" applyFont="1" applyBorder="1">
      <alignment vertical="center"/>
    </xf>
    <xf numFmtId="202" fontId="60" fillId="0" borderId="53" xfId="3" applyNumberFormat="1" applyFont="1" applyBorder="1">
      <alignment vertical="center"/>
    </xf>
    <xf numFmtId="202" fontId="60" fillId="0" borderId="0" xfId="3" applyNumberFormat="1" applyFont="1">
      <alignment vertical="center"/>
    </xf>
    <xf numFmtId="202" fontId="60" fillId="0" borderId="57" xfId="3" applyNumberFormat="1" applyFont="1" applyBorder="1">
      <alignment vertical="center"/>
    </xf>
    <xf numFmtId="203" fontId="60" fillId="0" borderId="53" xfId="3" applyNumberFormat="1" applyFont="1" applyBorder="1">
      <alignment vertical="center"/>
    </xf>
    <xf numFmtId="203" fontId="60" fillId="0" borderId="0" xfId="3" applyNumberFormat="1" applyFont="1">
      <alignment vertical="center"/>
    </xf>
    <xf numFmtId="203" fontId="60" fillId="0" borderId="57" xfId="3" applyNumberFormat="1" applyFont="1" applyBorder="1">
      <alignment vertical="center"/>
    </xf>
    <xf numFmtId="203" fontId="42" fillId="0" borderId="53" xfId="3" applyNumberFormat="1" applyFont="1" applyBorder="1">
      <alignment vertical="center"/>
    </xf>
    <xf numFmtId="203" fontId="42" fillId="0" borderId="0" xfId="3" applyNumberFormat="1" applyFont="1">
      <alignment vertical="center"/>
    </xf>
    <xf numFmtId="203" fontId="42" fillId="0" borderId="57" xfId="3" applyNumberFormat="1" applyFont="1" applyBorder="1">
      <alignment vertical="center"/>
    </xf>
    <xf numFmtId="202" fontId="42" fillId="0" borderId="53" xfId="3" applyNumberFormat="1" applyFont="1" applyBorder="1">
      <alignment vertical="center"/>
    </xf>
    <xf numFmtId="202" fontId="42" fillId="0" borderId="0" xfId="3" applyNumberFormat="1" applyFont="1">
      <alignment vertical="center"/>
    </xf>
    <xf numFmtId="202" fontId="42" fillId="0" borderId="57" xfId="3" applyNumberFormat="1" applyFont="1" applyBorder="1">
      <alignment vertical="center"/>
    </xf>
    <xf numFmtId="204" fontId="60" fillId="0" borderId="53" xfId="3" applyNumberFormat="1" applyFont="1" applyBorder="1">
      <alignment vertical="center"/>
    </xf>
    <xf numFmtId="204" fontId="60" fillId="0" borderId="0" xfId="3" applyNumberFormat="1" applyFont="1">
      <alignment vertical="center"/>
    </xf>
    <xf numFmtId="204" fontId="60" fillId="0" borderId="57" xfId="3" applyNumberFormat="1" applyFont="1" applyBorder="1">
      <alignment vertical="center"/>
    </xf>
    <xf numFmtId="204" fontId="42" fillId="0" borderId="53" xfId="3" applyNumberFormat="1" applyFont="1" applyBorder="1">
      <alignment vertical="center"/>
    </xf>
    <xf numFmtId="204" fontId="42" fillId="0" borderId="0" xfId="3" applyNumberFormat="1" applyFont="1">
      <alignment vertical="center"/>
    </xf>
    <xf numFmtId="204" fontId="42" fillId="0" borderId="57" xfId="3" applyNumberFormat="1" applyFont="1" applyBorder="1">
      <alignment vertical="center"/>
    </xf>
    <xf numFmtId="205" fontId="60" fillId="0" borderId="53" xfId="3" applyNumberFormat="1" applyFont="1" applyBorder="1">
      <alignment vertical="center"/>
    </xf>
    <xf numFmtId="205" fontId="60" fillId="0" borderId="0" xfId="3" applyNumberFormat="1" applyFont="1">
      <alignment vertical="center"/>
    </xf>
    <xf numFmtId="205" fontId="60" fillId="0" borderId="57" xfId="3" applyNumberFormat="1" applyFont="1" applyBorder="1">
      <alignment vertical="center"/>
    </xf>
    <xf numFmtId="205" fontId="42" fillId="0" borderId="53" xfId="3" applyNumberFormat="1" applyFont="1" applyBorder="1">
      <alignment vertical="center"/>
    </xf>
    <xf numFmtId="205" fontId="42" fillId="0" borderId="0" xfId="3" applyNumberFormat="1" applyFont="1">
      <alignment vertical="center"/>
    </xf>
    <xf numFmtId="205" fontId="42" fillId="0" borderId="57" xfId="3" applyNumberFormat="1" applyFont="1" applyBorder="1">
      <alignment vertical="center"/>
    </xf>
    <xf numFmtId="206" fontId="60" fillId="0" borderId="53" xfId="3" applyNumberFormat="1" applyFont="1" applyBorder="1">
      <alignment vertical="center"/>
    </xf>
    <xf numFmtId="206" fontId="60" fillId="0" borderId="0" xfId="3" applyNumberFormat="1" applyFont="1">
      <alignment vertical="center"/>
    </xf>
    <xf numFmtId="206" fontId="60" fillId="0" borderId="57" xfId="3" applyNumberFormat="1" applyFont="1" applyBorder="1">
      <alignment vertical="center"/>
    </xf>
    <xf numFmtId="207" fontId="60" fillId="0" borderId="53" xfId="3" applyNumberFormat="1" applyFont="1" applyBorder="1">
      <alignment vertical="center"/>
    </xf>
    <xf numFmtId="207" fontId="60" fillId="0" borderId="0" xfId="3" applyNumberFormat="1" applyFont="1">
      <alignment vertical="center"/>
    </xf>
    <xf numFmtId="207" fontId="60" fillId="0" borderId="57" xfId="3" applyNumberFormat="1" applyFont="1" applyBorder="1">
      <alignment vertical="center"/>
    </xf>
    <xf numFmtId="207" fontId="42" fillId="0" borderId="53" xfId="3" applyNumberFormat="1" applyFont="1" applyBorder="1">
      <alignment vertical="center"/>
    </xf>
    <xf numFmtId="207" fontId="42" fillId="0" borderId="0" xfId="3" applyNumberFormat="1" applyFont="1">
      <alignment vertical="center"/>
    </xf>
    <xf numFmtId="207" fontId="42" fillId="0" borderId="57" xfId="3" applyNumberFormat="1" applyFont="1" applyBorder="1">
      <alignment vertical="center"/>
    </xf>
    <xf numFmtId="208" fontId="60" fillId="0" borderId="53" xfId="3" applyNumberFormat="1" applyFont="1" applyBorder="1">
      <alignment vertical="center"/>
    </xf>
    <xf numFmtId="208" fontId="60" fillId="0" borderId="0" xfId="3" applyNumberFormat="1" applyFont="1">
      <alignment vertical="center"/>
    </xf>
    <xf numFmtId="208" fontId="60" fillId="0" borderId="57" xfId="3" applyNumberFormat="1" applyFont="1" applyBorder="1">
      <alignment vertical="center"/>
    </xf>
    <xf numFmtId="209" fontId="60" fillId="0" borderId="53" xfId="3" applyNumberFormat="1" applyFont="1" applyBorder="1">
      <alignment vertical="center"/>
    </xf>
    <xf numFmtId="209" fontId="60" fillId="0" borderId="0" xfId="3" applyNumberFormat="1" applyFont="1">
      <alignment vertical="center"/>
    </xf>
    <xf numFmtId="209" fontId="60" fillId="0" borderId="57" xfId="3" applyNumberFormat="1" applyFont="1" applyBorder="1">
      <alignment vertical="center"/>
    </xf>
    <xf numFmtId="210" fontId="60" fillId="0" borderId="53" xfId="3" applyNumberFormat="1" applyFont="1" applyBorder="1">
      <alignment vertical="center"/>
    </xf>
    <xf numFmtId="210" fontId="60" fillId="0" borderId="0" xfId="3" applyNumberFormat="1" applyFont="1">
      <alignment vertical="center"/>
    </xf>
    <xf numFmtId="210" fontId="60" fillId="0" borderId="57" xfId="3" applyNumberFormat="1" applyFont="1" applyBorder="1">
      <alignment vertical="center"/>
    </xf>
    <xf numFmtId="211" fontId="60" fillId="0" borderId="53" xfId="3" applyNumberFormat="1" applyFont="1" applyBorder="1">
      <alignment vertical="center"/>
    </xf>
    <xf numFmtId="211" fontId="60" fillId="0" borderId="0" xfId="3" applyNumberFormat="1" applyFont="1">
      <alignment vertical="center"/>
    </xf>
    <xf numFmtId="211" fontId="60" fillId="0" borderId="57" xfId="3" applyNumberFormat="1" applyFont="1" applyBorder="1">
      <alignment vertical="center"/>
    </xf>
    <xf numFmtId="211" fontId="42" fillId="0" borderId="53" xfId="3" applyNumberFormat="1" applyFont="1" applyBorder="1">
      <alignment vertical="center"/>
    </xf>
    <xf numFmtId="211" fontId="42" fillId="0" borderId="0" xfId="3" applyNumberFormat="1" applyFont="1">
      <alignment vertical="center"/>
    </xf>
    <xf numFmtId="211" fontId="42" fillId="0" borderId="57" xfId="3" applyNumberFormat="1" applyFont="1" applyBorder="1">
      <alignment vertical="center"/>
    </xf>
    <xf numFmtId="213" fontId="60" fillId="0" borderId="53" xfId="3" applyNumberFormat="1" applyFont="1" applyBorder="1">
      <alignment vertical="center"/>
    </xf>
    <xf numFmtId="213" fontId="60" fillId="0" borderId="0" xfId="3" applyNumberFormat="1" applyFont="1">
      <alignment vertical="center"/>
    </xf>
    <xf numFmtId="213" fontId="60" fillId="0" borderId="57" xfId="3" applyNumberFormat="1" applyFont="1" applyBorder="1">
      <alignment vertical="center"/>
    </xf>
    <xf numFmtId="212" fontId="60" fillId="0" borderId="53" xfId="3" applyNumberFormat="1" applyFont="1" applyBorder="1">
      <alignment vertical="center"/>
    </xf>
    <xf numFmtId="212" fontId="60" fillId="0" borderId="0" xfId="3" applyNumberFormat="1" applyFont="1">
      <alignment vertical="center"/>
    </xf>
    <xf numFmtId="212" fontId="60" fillId="0" borderId="57" xfId="3" applyNumberFormat="1" applyFont="1" applyBorder="1">
      <alignment vertical="center"/>
    </xf>
    <xf numFmtId="214" fontId="60" fillId="0" borderId="53" xfId="3" applyNumberFormat="1" applyFont="1" applyBorder="1">
      <alignment vertical="center"/>
    </xf>
    <xf numFmtId="214" fontId="60" fillId="0" borderId="0" xfId="3" applyNumberFormat="1" applyFont="1">
      <alignment vertical="center"/>
    </xf>
    <xf numFmtId="214" fontId="60" fillId="0" borderId="57" xfId="3" applyNumberFormat="1" applyFont="1" applyBorder="1">
      <alignment vertical="center"/>
    </xf>
    <xf numFmtId="214" fontId="42" fillId="0" borderId="53" xfId="3" applyNumberFormat="1" applyFont="1" applyBorder="1">
      <alignment vertical="center"/>
    </xf>
    <xf numFmtId="214" fontId="42" fillId="0" borderId="0" xfId="3" applyNumberFormat="1" applyFont="1">
      <alignment vertical="center"/>
    </xf>
    <xf numFmtId="214" fontId="42" fillId="0" borderId="57" xfId="3" applyNumberFormat="1" applyFont="1" applyBorder="1">
      <alignment vertical="center"/>
    </xf>
    <xf numFmtId="215" fontId="60" fillId="0" borderId="53" xfId="3" applyNumberFormat="1" applyFont="1" applyBorder="1">
      <alignment vertical="center"/>
    </xf>
    <xf numFmtId="215" fontId="60" fillId="0" borderId="0" xfId="3" applyNumberFormat="1" applyFont="1">
      <alignment vertical="center"/>
    </xf>
    <xf numFmtId="215" fontId="60" fillId="0" borderId="57" xfId="3" applyNumberFormat="1" applyFont="1" applyBorder="1">
      <alignment vertical="center"/>
    </xf>
    <xf numFmtId="216" fontId="60" fillId="0" borderId="53" xfId="3" applyNumberFormat="1" applyFont="1" applyBorder="1">
      <alignment vertical="center"/>
    </xf>
    <xf numFmtId="216" fontId="60" fillId="0" borderId="0" xfId="3" applyNumberFormat="1" applyFont="1">
      <alignment vertical="center"/>
    </xf>
    <xf numFmtId="216" fontId="60" fillId="0" borderId="57" xfId="3" applyNumberFormat="1" applyFont="1" applyBorder="1">
      <alignment vertical="center"/>
    </xf>
    <xf numFmtId="217" fontId="60" fillId="0" borderId="53" xfId="3" applyNumberFormat="1" applyFont="1" applyBorder="1">
      <alignment vertical="center"/>
    </xf>
    <xf numFmtId="217" fontId="60" fillId="0" borderId="0" xfId="3" applyNumberFormat="1" applyFont="1">
      <alignment vertical="center"/>
    </xf>
    <xf numFmtId="217" fontId="60" fillId="0" borderId="57" xfId="3" applyNumberFormat="1" applyFont="1" applyBorder="1">
      <alignment vertical="center"/>
    </xf>
    <xf numFmtId="218" fontId="60" fillId="0" borderId="53" xfId="3" applyNumberFormat="1" applyFont="1" applyBorder="1">
      <alignment vertical="center"/>
    </xf>
    <xf numFmtId="218" fontId="60" fillId="0" borderId="0" xfId="3" applyNumberFormat="1" applyFont="1">
      <alignment vertical="center"/>
    </xf>
    <xf numFmtId="218" fontId="60" fillId="0" borderId="57" xfId="3" applyNumberFormat="1" applyFont="1" applyBorder="1">
      <alignment vertical="center"/>
    </xf>
    <xf numFmtId="219" fontId="60" fillId="0" borderId="53" xfId="3" applyNumberFormat="1" applyFont="1" applyBorder="1">
      <alignment vertical="center"/>
    </xf>
    <xf numFmtId="219" fontId="60" fillId="0" borderId="0" xfId="3" applyNumberFormat="1" applyFont="1">
      <alignment vertical="center"/>
    </xf>
    <xf numFmtId="219" fontId="60" fillId="0" borderId="57" xfId="3" applyNumberFormat="1" applyFont="1" applyBorder="1">
      <alignment vertical="center"/>
    </xf>
    <xf numFmtId="220" fontId="60" fillId="0" borderId="53" xfId="3" applyNumberFormat="1" applyFont="1" applyBorder="1">
      <alignment vertical="center"/>
    </xf>
    <xf numFmtId="220" fontId="60" fillId="0" borderId="0" xfId="3" applyNumberFormat="1" applyFont="1">
      <alignment vertical="center"/>
    </xf>
    <xf numFmtId="220" fontId="60" fillId="0" borderId="57" xfId="3" applyNumberFormat="1" applyFont="1" applyBorder="1">
      <alignment vertical="center"/>
    </xf>
    <xf numFmtId="218" fontId="42" fillId="0" borderId="53" xfId="3" applyNumberFormat="1" applyFont="1" applyBorder="1">
      <alignment vertical="center"/>
    </xf>
    <xf numFmtId="218" fontId="42" fillId="0" borderId="0" xfId="3" applyNumberFormat="1" applyFont="1">
      <alignment vertical="center"/>
    </xf>
    <xf numFmtId="218" fontId="42" fillId="0" borderId="57" xfId="3" applyNumberFormat="1" applyFont="1" applyBorder="1">
      <alignment vertical="center"/>
    </xf>
    <xf numFmtId="221" fontId="60" fillId="0" borderId="53" xfId="3" applyNumberFormat="1" applyFont="1" applyBorder="1">
      <alignment vertical="center"/>
    </xf>
    <xf numFmtId="221" fontId="60" fillId="0" borderId="0" xfId="3" applyNumberFormat="1" applyFont="1">
      <alignment vertical="center"/>
    </xf>
    <xf numFmtId="221" fontId="60" fillId="0" borderId="57" xfId="3" applyNumberFormat="1" applyFont="1" applyBorder="1">
      <alignment vertical="center"/>
    </xf>
    <xf numFmtId="224" fontId="60" fillId="0" borderId="53" xfId="3" applyNumberFormat="1" applyFont="1" applyBorder="1">
      <alignment vertical="center"/>
    </xf>
    <xf numFmtId="224" fontId="60" fillId="0" borderId="0" xfId="3" applyNumberFormat="1" applyFont="1">
      <alignment vertical="center"/>
    </xf>
    <xf numFmtId="224" fontId="60" fillId="0" borderId="57" xfId="3" applyNumberFormat="1" applyFont="1" applyBorder="1">
      <alignment vertical="center"/>
    </xf>
    <xf numFmtId="222" fontId="60" fillId="0" borderId="53" xfId="3" applyNumberFormat="1" applyFont="1" applyBorder="1">
      <alignment vertical="center"/>
    </xf>
    <xf numFmtId="222" fontId="60" fillId="0" borderId="0" xfId="3" applyNumberFormat="1" applyFont="1">
      <alignment vertical="center"/>
    </xf>
    <xf numFmtId="222" fontId="60" fillId="0" borderId="57" xfId="3" applyNumberFormat="1" applyFont="1" applyBorder="1">
      <alignment vertical="center"/>
    </xf>
    <xf numFmtId="222" fontId="42" fillId="0" borderId="53" xfId="3" applyNumberFormat="1" applyFont="1" applyBorder="1">
      <alignment vertical="center"/>
    </xf>
    <xf numFmtId="222" fontId="42" fillId="0" borderId="0" xfId="3" applyNumberFormat="1" applyFont="1">
      <alignment vertical="center"/>
    </xf>
    <xf numFmtId="222" fontId="42" fillId="0" borderId="57" xfId="3" applyNumberFormat="1" applyFont="1" applyBorder="1">
      <alignment vertical="center"/>
    </xf>
    <xf numFmtId="223" fontId="60" fillId="0" borderId="53" xfId="3" applyNumberFormat="1" applyFont="1" applyBorder="1">
      <alignment vertical="center"/>
    </xf>
    <xf numFmtId="223" fontId="60" fillId="0" borderId="0" xfId="3" applyNumberFormat="1" applyFont="1">
      <alignment vertical="center"/>
    </xf>
    <xf numFmtId="223" fontId="60" fillId="0" borderId="57" xfId="3" applyNumberFormat="1" applyFont="1" applyBorder="1">
      <alignment vertical="center"/>
    </xf>
    <xf numFmtId="231" fontId="60" fillId="0" borderId="53" xfId="3" applyNumberFormat="1" applyFont="1" applyBorder="1">
      <alignment vertical="center"/>
    </xf>
    <xf numFmtId="231" fontId="60" fillId="0" borderId="0" xfId="3" applyNumberFormat="1" applyFont="1">
      <alignment vertical="center"/>
    </xf>
    <xf numFmtId="231" fontId="60" fillId="0" borderId="57" xfId="3" applyNumberFormat="1" applyFont="1" applyBorder="1">
      <alignment vertical="center"/>
    </xf>
    <xf numFmtId="232" fontId="60" fillId="0" borderId="53" xfId="3" applyNumberFormat="1" applyFont="1" applyBorder="1">
      <alignment vertical="center"/>
    </xf>
    <xf numFmtId="232" fontId="60" fillId="0" borderId="0" xfId="3" applyNumberFormat="1" applyFont="1">
      <alignment vertical="center"/>
    </xf>
    <xf numFmtId="232" fontId="60" fillId="0" borderId="57" xfId="3" applyNumberFormat="1" applyFont="1" applyBorder="1">
      <alignment vertical="center"/>
    </xf>
    <xf numFmtId="233" fontId="60" fillId="0" borderId="10" xfId="3" applyNumberFormat="1" applyFont="1" applyBorder="1">
      <alignment vertical="center"/>
    </xf>
    <xf numFmtId="233" fontId="60" fillId="0" borderId="13" xfId="3" applyNumberFormat="1" applyFont="1" applyBorder="1">
      <alignment vertical="center"/>
    </xf>
    <xf numFmtId="233" fontId="60" fillId="0" borderId="7" xfId="3" applyNumberFormat="1" applyFont="1" applyBorder="1">
      <alignment vertical="center"/>
    </xf>
    <xf numFmtId="229" fontId="60" fillId="0" borderId="53" xfId="3" applyNumberFormat="1" applyFont="1" applyBorder="1">
      <alignment vertical="center"/>
    </xf>
    <xf numFmtId="229" fontId="60" fillId="0" borderId="0" xfId="3" applyNumberFormat="1" applyFont="1">
      <alignment vertical="center"/>
    </xf>
    <xf numFmtId="229" fontId="60" fillId="0" borderId="57" xfId="3" applyNumberFormat="1" applyFont="1" applyBorder="1">
      <alignment vertical="center"/>
    </xf>
    <xf numFmtId="230" fontId="60" fillId="0" borderId="53" xfId="3" applyNumberFormat="1" applyFont="1" applyBorder="1">
      <alignment vertical="center"/>
    </xf>
    <xf numFmtId="230" fontId="60" fillId="0" borderId="0" xfId="3" applyNumberFormat="1" applyFont="1">
      <alignment vertical="center"/>
    </xf>
    <xf numFmtId="230" fontId="60" fillId="0" borderId="57" xfId="3" applyNumberFormat="1" applyFont="1" applyBorder="1">
      <alignment vertical="center"/>
    </xf>
    <xf numFmtId="227" fontId="60" fillId="0" borderId="53" xfId="3" applyNumberFormat="1" applyFont="1" applyBorder="1">
      <alignment vertical="center"/>
    </xf>
    <xf numFmtId="227" fontId="60" fillId="0" borderId="0" xfId="3" applyNumberFormat="1" applyFont="1">
      <alignment vertical="center"/>
    </xf>
    <xf numFmtId="227" fontId="60" fillId="0" borderId="57" xfId="3" applyNumberFormat="1" applyFont="1" applyBorder="1">
      <alignment vertical="center"/>
    </xf>
    <xf numFmtId="228" fontId="60" fillId="0" borderId="53" xfId="3" applyNumberFormat="1" applyFont="1" applyBorder="1">
      <alignment vertical="center"/>
    </xf>
    <xf numFmtId="228" fontId="60" fillId="0" borderId="0" xfId="3" applyNumberFormat="1" applyFont="1">
      <alignment vertical="center"/>
    </xf>
    <xf numFmtId="228" fontId="60" fillId="0" borderId="57" xfId="3" applyNumberFormat="1" applyFont="1" applyBorder="1">
      <alignment vertical="center"/>
    </xf>
    <xf numFmtId="225" fontId="60" fillId="0" borderId="53" xfId="3" applyNumberFormat="1" applyFont="1" applyBorder="1">
      <alignment vertical="center"/>
    </xf>
    <xf numFmtId="225" fontId="60" fillId="0" borderId="0" xfId="3" applyNumberFormat="1" applyFont="1">
      <alignment vertical="center"/>
    </xf>
    <xf numFmtId="225" fontId="60" fillId="0" borderId="57" xfId="3" applyNumberFormat="1" applyFont="1" applyBorder="1">
      <alignment vertical="center"/>
    </xf>
    <xf numFmtId="226" fontId="60" fillId="0" borderId="53" xfId="3" applyNumberFormat="1" applyFont="1" applyBorder="1">
      <alignment vertical="center"/>
    </xf>
    <xf numFmtId="226" fontId="60" fillId="0" borderId="0" xfId="3" applyNumberFormat="1" applyFont="1">
      <alignment vertical="center"/>
    </xf>
    <xf numFmtId="226" fontId="60" fillId="0" borderId="57" xfId="3" applyNumberFormat="1" applyFont="1" applyBorder="1">
      <alignment vertical="center"/>
    </xf>
    <xf numFmtId="0" fontId="28" fillId="0" borderId="1" xfId="6" applyFont="1" applyBorder="1" applyAlignment="1" applyProtection="1">
      <alignment horizontal="left" vertical="center" shrinkToFit="1"/>
      <protection locked="0"/>
    </xf>
    <xf numFmtId="0" fontId="8" fillId="0" borderId="0" xfId="3">
      <alignment vertical="center"/>
    </xf>
    <xf numFmtId="0" fontId="24" fillId="3" borderId="10" xfId="6" applyFont="1" applyFill="1" applyBorder="1" applyAlignment="1">
      <alignment horizontal="center" vertical="center"/>
    </xf>
    <xf numFmtId="0" fontId="24" fillId="3" borderId="7" xfId="6" applyFont="1" applyFill="1" applyBorder="1" applyAlignment="1">
      <alignment horizontal="center" vertical="center"/>
    </xf>
    <xf numFmtId="49" fontId="28" fillId="0" borderId="1" xfId="6" applyNumberFormat="1" applyFont="1" applyBorder="1" applyAlignment="1">
      <alignment horizontal="right" vertical="center"/>
    </xf>
    <xf numFmtId="49" fontId="80" fillId="0" borderId="1" xfId="6" applyNumberFormat="1" applyFont="1" applyBorder="1" applyAlignment="1">
      <alignment horizontal="right" vertical="center"/>
    </xf>
    <xf numFmtId="0" fontId="95" fillId="0" borderId="17" xfId="3" applyFont="1" applyBorder="1" applyAlignment="1">
      <alignment horizontal="center" vertical="center"/>
    </xf>
    <xf numFmtId="0" fontId="95" fillId="0" borderId="0" xfId="3" applyFont="1" applyAlignment="1">
      <alignment horizontal="center" vertical="center"/>
    </xf>
    <xf numFmtId="0" fontId="36" fillId="0" borderId="24" xfId="3" applyFont="1" applyBorder="1" applyAlignment="1">
      <alignment horizontal="center"/>
    </xf>
    <xf numFmtId="14" fontId="81" fillId="0" borderId="0" xfId="3" applyNumberFormat="1" applyFont="1" applyAlignment="1">
      <alignment horizontal="right" vertical="center"/>
    </xf>
    <xf numFmtId="0" fontId="81" fillId="0" borderId="0" xfId="3" applyFont="1" applyAlignment="1">
      <alignment horizontal="right" vertical="center"/>
    </xf>
    <xf numFmtId="0" fontId="95" fillId="0" borderId="17" xfId="3" applyFont="1" applyBorder="1" applyAlignment="1">
      <alignment horizontal="center" vertical="top"/>
    </xf>
    <xf numFmtId="0" fontId="95" fillId="0" borderId="0" xfId="3" applyFont="1" applyAlignment="1">
      <alignment horizontal="center" vertical="top"/>
    </xf>
    <xf numFmtId="0" fontId="24" fillId="3" borderId="1" xfId="6" applyFont="1" applyFill="1" applyBorder="1" applyAlignment="1">
      <alignment horizontal="center" vertical="center"/>
    </xf>
    <xf numFmtId="0" fontId="71" fillId="0" borderId="65" xfId="3" applyFont="1" applyBorder="1" applyAlignment="1" applyProtection="1">
      <alignment horizontal="left" vertical="center"/>
      <protection locked="0"/>
    </xf>
    <xf numFmtId="0" fontId="71" fillId="0" borderId="45" xfId="3" applyFont="1" applyBorder="1" applyAlignment="1" applyProtection="1">
      <alignment horizontal="left" vertical="center"/>
      <protection locked="0"/>
    </xf>
    <xf numFmtId="0" fontId="71" fillId="0" borderId="12" xfId="3" applyFont="1" applyBorder="1" applyAlignment="1" applyProtection="1">
      <alignment horizontal="left" vertical="center"/>
      <protection locked="0"/>
    </xf>
    <xf numFmtId="0" fontId="72" fillId="0" borderId="31" xfId="3" applyFont="1" applyBorder="1" applyAlignment="1" applyProtection="1">
      <alignment horizontal="left" vertical="center"/>
      <protection locked="0"/>
    </xf>
    <xf numFmtId="0" fontId="68" fillId="0" borderId="37" xfId="3" applyFont="1" applyBorder="1" applyAlignment="1" applyProtection="1">
      <alignment horizontal="left" vertical="center"/>
      <protection locked="0"/>
    </xf>
    <xf numFmtId="0" fontId="68" fillId="0" borderId="39" xfId="3" applyFont="1" applyBorder="1" applyAlignment="1" applyProtection="1">
      <alignment horizontal="left" vertical="center"/>
      <protection locked="0"/>
    </xf>
  </cellXfs>
  <cellStyles count="7">
    <cellStyle name="パーセント" xfId="1" builtinId="5"/>
    <cellStyle name="桁区切り" xfId="2" builtinId="6"/>
    <cellStyle name="標準" xfId="0" builtinId="0"/>
    <cellStyle name="標準 2" xfId="3" xr:uid="{00000000-0005-0000-0000-000003000000}"/>
    <cellStyle name="標準 2 2" xfId="5" xr:uid="{696E3170-2019-4EC9-8136-DDFD6B3A4A72}"/>
    <cellStyle name="標準 2 3" xfId="4" xr:uid="{A9704B19-4660-4738-9904-6EC64EA4B9E3}"/>
    <cellStyle name="標準 2 4" xfId="6" xr:uid="{426E2466-4609-48B5-BFA8-441D7E82438F}"/>
  </cellStyles>
  <dxfs count="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0066"/>
      <color rgb="FFFFFF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44"/>
  <sheetViews>
    <sheetView showGridLines="0" showRuler="0" view="pageBreakPreview" zoomScale="90" zoomScaleNormal="90" zoomScaleSheetLayoutView="90" workbookViewId="0">
      <selection activeCell="P25" sqref="P25"/>
    </sheetView>
  </sheetViews>
  <sheetFormatPr defaultRowHeight="19.5" customHeight="1" x14ac:dyDescent="0.15"/>
  <cols>
    <col min="1" max="1" width="22.625" style="2" customWidth="1"/>
    <col min="2" max="2" width="15.625" style="2" customWidth="1"/>
    <col min="3" max="3" width="9.625" style="2" hidden="1" customWidth="1"/>
    <col min="4" max="4" width="2.125" style="2" hidden="1" customWidth="1"/>
    <col min="5" max="5" width="5.75" style="2" customWidth="1"/>
    <col min="6" max="6" width="22.625" style="2" customWidth="1"/>
    <col min="7" max="7" width="15.625" style="2" customWidth="1"/>
    <col min="8" max="8" width="0.125" style="2" customWidth="1"/>
    <col min="9" max="9" width="9.625" style="2" hidden="1" customWidth="1"/>
    <col min="10" max="16384" width="9" style="2"/>
  </cols>
  <sheetData>
    <row r="1" spans="1:19" ht="26.25" customHeight="1" thickBot="1" x14ac:dyDescent="0.2">
      <c r="A1" s="1" t="str">
        <f>'部数表（詳細）'!A1</f>
        <v>2026年10月　沖縄タイムス【新聞折込】部数表</v>
      </c>
      <c r="B1" s="1"/>
      <c r="C1" s="1"/>
      <c r="D1" s="1"/>
      <c r="E1" s="1"/>
      <c r="F1" s="317" t="str">
        <f>'部数表（詳細）'!F1</f>
        <v>2026/9/15現在</v>
      </c>
      <c r="G1" s="317"/>
      <c r="H1" s="320" t="s">
        <v>2255</v>
      </c>
      <c r="I1" s="320"/>
      <c r="L1" s="315"/>
      <c r="M1" s="315"/>
      <c r="N1" s="315"/>
      <c r="O1" s="315"/>
      <c r="P1" s="315"/>
      <c r="Q1" s="4"/>
      <c r="R1" s="316"/>
      <c r="S1" s="316"/>
    </row>
    <row r="2" spans="1:19" ht="20.25" customHeight="1" thickBot="1" x14ac:dyDescent="0.2">
      <c r="A2" s="323"/>
      <c r="B2" s="323"/>
      <c r="C2" s="323"/>
      <c r="D2" s="323"/>
      <c r="E2" s="323"/>
      <c r="F2" s="323"/>
      <c r="G2" s="323"/>
      <c r="H2" s="323"/>
      <c r="I2" s="323"/>
      <c r="L2" s="4"/>
      <c r="M2" s="4"/>
      <c r="N2" s="4"/>
      <c r="O2" s="4"/>
      <c r="P2" s="4"/>
      <c r="Q2" s="4"/>
      <c r="R2" s="4"/>
      <c r="S2" s="4"/>
    </row>
    <row r="3" spans="1:19" s="3" customFormat="1" ht="26.1" customHeight="1" thickBot="1" x14ac:dyDescent="0.2">
      <c r="A3" s="56" t="s">
        <v>15</v>
      </c>
      <c r="B3" s="45" t="s">
        <v>45</v>
      </c>
      <c r="C3" s="44" t="s">
        <v>1636</v>
      </c>
      <c r="D3" s="46" t="s">
        <v>1635</v>
      </c>
      <c r="E3" s="163"/>
      <c r="F3" s="56" t="s">
        <v>15</v>
      </c>
      <c r="G3" s="45" t="s">
        <v>45</v>
      </c>
      <c r="H3" s="44" t="s">
        <v>1636</v>
      </c>
      <c r="I3" s="46" t="s">
        <v>1635</v>
      </c>
      <c r="L3" s="314"/>
      <c r="M3" s="314"/>
      <c r="N3" s="314"/>
      <c r="O3" s="314"/>
      <c r="P3" s="314"/>
      <c r="Q3" s="314"/>
      <c r="R3" s="314"/>
      <c r="S3" s="314"/>
    </row>
    <row r="4" spans="1:19" s="3" customFormat="1" ht="18.600000000000001" customHeight="1" x14ac:dyDescent="0.15">
      <c r="A4" s="326" t="s">
        <v>47</v>
      </c>
      <c r="B4" s="318">
        <f>B6+B11+B12+B13+B18+B21+B22</f>
        <v>51580</v>
      </c>
      <c r="C4" s="321" t="e">
        <f>C6+C11+C12+C13+C18+C21+C22</f>
        <v>#REF!</v>
      </c>
      <c r="D4" s="324" t="e">
        <f>D6+D11+D12+D13+D18+D21+D22</f>
        <v>#REF!</v>
      </c>
      <c r="E4" s="160"/>
      <c r="F4" s="326" t="s">
        <v>48</v>
      </c>
      <c r="G4" s="318">
        <f>SUM(G7:G19)</f>
        <v>9385</v>
      </c>
      <c r="H4" s="321" t="e">
        <f t="shared" ref="H4:I4" si="0">SUM(H7:H19)</f>
        <v>#REF!</v>
      </c>
      <c r="I4" s="324" t="e">
        <f t="shared" si="0"/>
        <v>#REF!</v>
      </c>
      <c r="L4" s="179"/>
      <c r="M4" s="179"/>
      <c r="N4" s="179"/>
      <c r="O4" s="179"/>
      <c r="P4" s="179"/>
      <c r="Q4" s="179"/>
      <c r="R4" s="179"/>
      <c r="S4" s="179"/>
    </row>
    <row r="5" spans="1:19" s="3" customFormat="1" ht="18.600000000000001" customHeight="1" x14ac:dyDescent="0.15">
      <c r="A5" s="327"/>
      <c r="B5" s="319"/>
      <c r="C5" s="322"/>
      <c r="D5" s="325"/>
      <c r="E5" s="160"/>
      <c r="F5" s="327"/>
      <c r="G5" s="319"/>
      <c r="H5" s="322"/>
      <c r="I5" s="325"/>
    </row>
    <row r="6" spans="1:19" ht="18.600000000000001" customHeight="1" x14ac:dyDescent="0.15">
      <c r="A6" s="53" t="str">
        <f>'部数表（詳細）'!B3</f>
        <v>那覇市</v>
      </c>
      <c r="B6" s="164">
        <f t="shared" ref="B6:D6" si="1">SUM(B7:B10)</f>
        <v>32000</v>
      </c>
      <c r="C6" s="51" t="e">
        <f t="shared" si="1"/>
        <v>#REF!</v>
      </c>
      <c r="D6" s="54" t="e">
        <f t="shared" si="1"/>
        <v>#REF!</v>
      </c>
      <c r="E6" s="159"/>
      <c r="F6" s="53" t="str">
        <f>'部数表（詳細）'!F195</f>
        <v>名護市</v>
      </c>
      <c r="G6" s="164">
        <f>'部数表（詳細）'!G195</f>
        <v>4780</v>
      </c>
      <c r="H6" s="51" t="e">
        <f>'部数表（詳細）'!#REF!</f>
        <v>#REF!</v>
      </c>
      <c r="I6" s="54" t="e">
        <f>'部数表（詳細）'!#REF!</f>
        <v>#REF!</v>
      </c>
    </row>
    <row r="7" spans="1:19" ht="18.600000000000001" customHeight="1" x14ac:dyDescent="0.15">
      <c r="A7" s="59" t="str">
        <f>'部数表（詳細）'!B5</f>
        <v>（旧 那覇）</v>
      </c>
      <c r="B7" s="165">
        <f>'部数表（詳細）'!C5</f>
        <v>7495</v>
      </c>
      <c r="C7" s="60" t="e">
        <f>'部数表（詳細）'!#REF!</f>
        <v>#REF!</v>
      </c>
      <c r="D7" s="67" t="e">
        <f>'部数表（詳細）'!#REF!</f>
        <v>#REF!</v>
      </c>
      <c r="E7" s="160"/>
      <c r="F7" s="59" t="str">
        <f>'部数表（詳細）'!F197</f>
        <v>（旧 名護）</v>
      </c>
      <c r="G7" s="165">
        <f>'部数表（詳細）'!G197</f>
        <v>3190</v>
      </c>
      <c r="H7" s="60" t="e">
        <f>'部数表（詳細）'!#REF!</f>
        <v>#REF!</v>
      </c>
      <c r="I7" s="67" t="e">
        <f>'部数表（詳細）'!#REF!</f>
        <v>#REF!</v>
      </c>
    </row>
    <row r="8" spans="1:19" ht="18.600000000000001" customHeight="1" x14ac:dyDescent="0.15">
      <c r="A8" s="61" t="str">
        <f>'部数表（詳細）'!B23</f>
        <v xml:space="preserve">（旧 真和志) </v>
      </c>
      <c r="B8" s="166">
        <f>'部数表（詳細）'!C23</f>
        <v>12890</v>
      </c>
      <c r="C8" s="62" t="e">
        <f>'部数表（詳細）'!#REF!</f>
        <v>#REF!</v>
      </c>
      <c r="D8" s="68" t="e">
        <f>'部数表（詳細）'!#REF!</f>
        <v>#REF!</v>
      </c>
      <c r="E8" s="160"/>
      <c r="F8" s="61" t="str">
        <f>'部数表（詳細）'!F218</f>
        <v>（旧 屋部）</v>
      </c>
      <c r="G8" s="166">
        <f>'部数表（詳細）'!G218</f>
        <v>700</v>
      </c>
      <c r="H8" s="62" t="e">
        <f>'部数表（詳細）'!#REF!</f>
        <v>#REF!</v>
      </c>
      <c r="I8" s="68" t="e">
        <f>'部数表（詳細）'!#REF!</f>
        <v>#REF!</v>
      </c>
    </row>
    <row r="9" spans="1:19" ht="18.600000000000001" customHeight="1" x14ac:dyDescent="0.15">
      <c r="A9" s="61" t="str">
        <f>'部数表（詳細）'!F3</f>
        <v>（旧 首里）</v>
      </c>
      <c r="B9" s="166">
        <f>'部数表（詳細）'!G3</f>
        <v>6645</v>
      </c>
      <c r="C9" s="62" t="e">
        <f>'部数表（詳細）'!#REF!</f>
        <v>#REF!</v>
      </c>
      <c r="D9" s="68" t="e">
        <f>'部数表（詳細）'!#REF!</f>
        <v>#REF!</v>
      </c>
      <c r="E9" s="160"/>
      <c r="F9" s="61" t="str">
        <f>'部数表（詳細）'!B229</f>
        <v>（旧 羽地）</v>
      </c>
      <c r="G9" s="166">
        <f>'部数表（詳細）'!C229</f>
        <v>500</v>
      </c>
      <c r="H9" s="62" t="e">
        <f>'部数表（詳細）'!#REF!</f>
        <v>#REF!</v>
      </c>
      <c r="I9" s="68" t="e">
        <f>'部数表（詳細）'!#REF!</f>
        <v>#REF!</v>
      </c>
    </row>
    <row r="10" spans="1:19" ht="18.600000000000001" customHeight="1" x14ac:dyDescent="0.15">
      <c r="A10" s="57" t="str">
        <f>'部数表（詳細）'!F16</f>
        <v>（旧 小禄）</v>
      </c>
      <c r="B10" s="167">
        <f>'部数表（詳細）'!G16</f>
        <v>4970</v>
      </c>
      <c r="C10" s="58" t="e">
        <f>'部数表（詳細）'!#REF!</f>
        <v>#REF!</v>
      </c>
      <c r="D10" s="49" t="e">
        <f>'部数表（詳細）'!#REF!</f>
        <v>#REF!</v>
      </c>
      <c r="E10" s="160"/>
      <c r="F10" s="61" t="str">
        <f>'部数表（詳細）'!B241</f>
        <v>（旧 屋我地）</v>
      </c>
      <c r="G10" s="166">
        <f>'部数表（詳細）'!C241</f>
        <v>115</v>
      </c>
      <c r="H10" s="62" t="e">
        <f>'部数表（詳細）'!#REF!</f>
        <v>#REF!</v>
      </c>
      <c r="I10" s="68" t="e">
        <f>'部数表（詳細）'!#REF!</f>
        <v>#REF!</v>
      </c>
    </row>
    <row r="11" spans="1:19" ht="18.600000000000001" customHeight="1" x14ac:dyDescent="0.15">
      <c r="A11" s="53" t="str">
        <f>'部数表（詳細）'!B48</f>
        <v>糸満市</v>
      </c>
      <c r="B11" s="164">
        <f>'部数表（詳細）'!C48</f>
        <v>4055</v>
      </c>
      <c r="C11" s="51" t="e">
        <f>'部数表（詳細）'!#REF!</f>
        <v>#REF!</v>
      </c>
      <c r="D11" s="54" t="e">
        <f>'部数表（詳細）'!#REF!</f>
        <v>#REF!</v>
      </c>
      <c r="E11" s="159"/>
      <c r="F11" s="57" t="str">
        <f>'部数表（詳細）'!B249</f>
        <v>（旧 久志）</v>
      </c>
      <c r="G11" s="167">
        <f>'部数表（詳細）'!C249</f>
        <v>275</v>
      </c>
      <c r="H11" s="58" t="e">
        <f>'部数表（詳細）'!#REF!</f>
        <v>#REF!</v>
      </c>
      <c r="I11" s="49" t="e">
        <f>'部数表（詳細）'!#REF!</f>
        <v>#REF!</v>
      </c>
    </row>
    <row r="12" spans="1:19" ht="18.600000000000001" customHeight="1" x14ac:dyDescent="0.15">
      <c r="A12" s="53" t="str">
        <f>'部数表（詳細）'!F27</f>
        <v>豊見城市</v>
      </c>
      <c r="B12" s="164">
        <f>'部数表（詳細）'!G27</f>
        <v>4940</v>
      </c>
      <c r="C12" s="51" t="e">
        <f>'部数表（詳細）'!#REF!</f>
        <v>#REF!</v>
      </c>
      <c r="D12" s="54" t="e">
        <f>'部数表（詳細）'!#REF!</f>
        <v>#REF!</v>
      </c>
      <c r="E12" s="159"/>
      <c r="F12" s="53" t="str">
        <f>'部数表（詳細）'!F229</f>
        <v>恩納村</v>
      </c>
      <c r="G12" s="164">
        <f>'部数表（詳細）'!G229</f>
        <v>660</v>
      </c>
      <c r="H12" s="51" t="e">
        <f>'部数表（詳細）'!#REF!</f>
        <v>#REF!</v>
      </c>
      <c r="I12" s="54" t="e">
        <f>'部数表（詳細）'!#REF!</f>
        <v>#REF!</v>
      </c>
    </row>
    <row r="13" spans="1:19" ht="18.600000000000001" customHeight="1" x14ac:dyDescent="0.15">
      <c r="A13" s="53" t="str">
        <f>'部数表（詳細）'!F48</f>
        <v>南城市</v>
      </c>
      <c r="B13" s="164">
        <f>'部数表（詳細）'!G48</f>
        <v>3700</v>
      </c>
      <c r="C13" s="51" t="e">
        <f>'部数表（詳細）'!#REF!</f>
        <v>#REF!</v>
      </c>
      <c r="D13" s="54" t="e">
        <f>'部数表（詳細）'!#REF!</f>
        <v>#REF!</v>
      </c>
      <c r="E13" s="159"/>
      <c r="F13" s="53" t="str">
        <f>'部数表（詳細）'!B264</f>
        <v>金武町</v>
      </c>
      <c r="G13" s="164">
        <f>'部数表（詳細）'!C264</f>
        <v>755</v>
      </c>
      <c r="H13" s="51" t="e">
        <f>'部数表（詳細）'!#REF!</f>
        <v>#REF!</v>
      </c>
      <c r="I13" s="54" t="e">
        <f>'部数表（詳細）'!#REF!</f>
        <v>#REF!</v>
      </c>
    </row>
    <row r="14" spans="1:19" ht="18.600000000000001" customHeight="1" x14ac:dyDescent="0.15">
      <c r="A14" s="59" t="str">
        <f>'部数表（詳細）'!F50</f>
        <v>（旧 玉城村）</v>
      </c>
      <c r="B14" s="165">
        <f>'部数表（詳細）'!G50</f>
        <v>860</v>
      </c>
      <c r="C14" s="60" t="e">
        <f>'部数表（詳細）'!#REF!</f>
        <v>#REF!</v>
      </c>
      <c r="D14" s="67" t="e">
        <f>'部数表（詳細）'!#REF!</f>
        <v>#REF!</v>
      </c>
      <c r="E14" s="160"/>
      <c r="F14" s="53" t="str">
        <f>'部数表（詳細）'!F250</f>
        <v>宜野座村</v>
      </c>
      <c r="G14" s="164">
        <f>'部数表（詳細）'!G250</f>
        <v>475</v>
      </c>
      <c r="H14" s="51" t="e">
        <f>'部数表（詳細）'!#REF!</f>
        <v>#REF!</v>
      </c>
      <c r="I14" s="54" t="e">
        <f>'部数表（詳細）'!#REF!</f>
        <v>#REF!</v>
      </c>
    </row>
    <row r="15" spans="1:19" ht="18.600000000000001" customHeight="1" x14ac:dyDescent="0.15">
      <c r="A15" s="61" t="str">
        <f>'部数表（詳細）'!B81</f>
        <v>（旧 知念村）</v>
      </c>
      <c r="B15" s="166">
        <f>'部数表（詳細）'!C81</f>
        <v>425</v>
      </c>
      <c r="C15" s="62" t="e">
        <f>'部数表（詳細）'!#REF!</f>
        <v>#REF!</v>
      </c>
      <c r="D15" s="68" t="e">
        <f>'部数表（詳細）'!#REF!</f>
        <v>#REF!</v>
      </c>
      <c r="E15" s="160"/>
      <c r="F15" s="53" t="str">
        <f>'部数表（詳細）'!B274</f>
        <v>本部町</v>
      </c>
      <c r="G15" s="164">
        <f>'部数表（詳細）'!C274</f>
        <v>1130</v>
      </c>
      <c r="H15" s="51" t="e">
        <f>'部数表（詳細）'!#REF!</f>
        <v>#REF!</v>
      </c>
      <c r="I15" s="54" t="e">
        <f>'部数表（詳細）'!#REF!</f>
        <v>#REF!</v>
      </c>
    </row>
    <row r="16" spans="1:19" ht="18.600000000000001" customHeight="1" x14ac:dyDescent="0.15">
      <c r="A16" s="61" t="str">
        <f>'部数表（詳細）'!F66</f>
        <v>（旧 佐敷町）</v>
      </c>
      <c r="B16" s="166">
        <f>'部数表（詳細）'!G66</f>
        <v>1185</v>
      </c>
      <c r="C16" s="62" t="e">
        <f>'部数表（詳細）'!#REF!</f>
        <v>#REF!</v>
      </c>
      <c r="D16" s="68" t="e">
        <f>'部数表（詳細）'!#REF!</f>
        <v>#REF!</v>
      </c>
      <c r="E16" s="160"/>
      <c r="F16" s="53" t="str">
        <f>'部数表（詳細）'!F274</f>
        <v>今帰仁村</v>
      </c>
      <c r="G16" s="164">
        <f>'部数表（詳細）'!G274</f>
        <v>715</v>
      </c>
      <c r="H16" s="51" t="e">
        <f>'部数表（詳細）'!#REF!</f>
        <v>#REF!</v>
      </c>
      <c r="I16" s="54" t="e">
        <f>'部数表（詳細）'!#REF!</f>
        <v>#REF!</v>
      </c>
    </row>
    <row r="17" spans="1:9" ht="18.600000000000001" customHeight="1" x14ac:dyDescent="0.15">
      <c r="A17" s="57" t="str">
        <f>'部数表（詳細）'!F76</f>
        <v>（旧 大里村）</v>
      </c>
      <c r="B17" s="167">
        <f>'部数表（詳細）'!G76</f>
        <v>1230</v>
      </c>
      <c r="C17" s="58" t="e">
        <f>'部数表（詳細）'!#REF!</f>
        <v>#REF!</v>
      </c>
      <c r="D17" s="49" t="e">
        <f>'部数表（詳細）'!#REF!</f>
        <v>#REF!</v>
      </c>
      <c r="E17" s="160"/>
      <c r="F17" s="53" t="str">
        <f>'部数表（詳細）'!F298</f>
        <v>大宜味村</v>
      </c>
      <c r="G17" s="164">
        <f>'部数表（詳細）'!G298</f>
        <v>265</v>
      </c>
      <c r="H17" s="51" t="e">
        <f>'部数表（詳細）'!#REF!</f>
        <v>#REF!</v>
      </c>
      <c r="I17" s="54" t="e">
        <f>'部数表（詳細）'!#REF!</f>
        <v>#REF!</v>
      </c>
    </row>
    <row r="18" spans="1:9" ht="18.600000000000001" customHeight="1" x14ac:dyDescent="0.15">
      <c r="A18" s="53" t="str">
        <f>'部数表（詳細）'!B94</f>
        <v>八重瀬町</v>
      </c>
      <c r="B18" s="164">
        <f>'部数表（詳細）'!C94</f>
        <v>2755</v>
      </c>
      <c r="C18" s="51" t="e">
        <f>'部数表（詳細）'!#REF!</f>
        <v>#REF!</v>
      </c>
      <c r="D18" s="54" t="e">
        <f>'部数表（詳細）'!#REF!</f>
        <v>#REF!</v>
      </c>
      <c r="E18" s="159"/>
      <c r="F18" s="53" t="str">
        <f>'部数表（詳細）'!F260</f>
        <v>東村</v>
      </c>
      <c r="G18" s="164">
        <f>'部数表（詳細）'!G260</f>
        <v>165</v>
      </c>
      <c r="H18" s="51" t="e">
        <f>'部数表（詳細）'!#REF!</f>
        <v>#REF!</v>
      </c>
      <c r="I18" s="54" t="e">
        <f>'部数表（詳細）'!#REF!</f>
        <v>#REF!</v>
      </c>
    </row>
    <row r="19" spans="1:9" ht="18.600000000000001" customHeight="1" x14ac:dyDescent="0.15">
      <c r="A19" s="59" t="str">
        <f>'部数表（詳細）'!B96</f>
        <v>（旧 具志頭）</v>
      </c>
      <c r="B19" s="165">
        <f>'部数表（詳細）'!C96</f>
        <v>980</v>
      </c>
      <c r="C19" s="60" t="e">
        <f>'部数表（詳細）'!#REF!</f>
        <v>#REF!</v>
      </c>
      <c r="D19" s="67" t="e">
        <f>'部数表（詳細）'!#REF!</f>
        <v>#REF!</v>
      </c>
      <c r="E19" s="160"/>
      <c r="F19" s="53" t="str">
        <f>'部数表（詳細）'!B296</f>
        <v>国頭村</v>
      </c>
      <c r="G19" s="164">
        <f>'部数表（詳細）'!C296</f>
        <v>440</v>
      </c>
      <c r="H19" s="51" t="e">
        <f>'部数表（詳細）'!#REF!</f>
        <v>#REF!</v>
      </c>
      <c r="I19" s="54" t="e">
        <f>'部数表（詳細）'!#REF!</f>
        <v>#REF!</v>
      </c>
    </row>
    <row r="20" spans="1:9" ht="18.600000000000001" customHeight="1" x14ac:dyDescent="0.15">
      <c r="A20" s="57" t="str">
        <f>'部数表（詳細）'!B101</f>
        <v>（旧 東風平）</v>
      </c>
      <c r="B20" s="167">
        <f>'部数表（詳細）'!C101</f>
        <v>1775</v>
      </c>
      <c r="C20" s="58" t="e">
        <f>'部数表（詳細）'!#REF!</f>
        <v>#REF!</v>
      </c>
      <c r="D20" s="49" t="e">
        <f>'部数表（詳細）'!#REF!</f>
        <v>#REF!</v>
      </c>
      <c r="E20" s="160"/>
      <c r="F20" s="361" t="s">
        <v>49</v>
      </c>
      <c r="G20" s="355">
        <f>B4+B23+G4</f>
        <v>110360</v>
      </c>
      <c r="H20" s="358" t="e">
        <f t="shared" ref="H20" si="2">C4+C23+H4</f>
        <v>#REF!</v>
      </c>
      <c r="I20" s="337" t="e">
        <f>G20+H20</f>
        <v>#REF!</v>
      </c>
    </row>
    <row r="21" spans="1:9" ht="18.600000000000001" customHeight="1" x14ac:dyDescent="0.15">
      <c r="A21" s="53" t="str">
        <f>'部数表（詳細）'!B109</f>
        <v>南風原町</v>
      </c>
      <c r="B21" s="164">
        <f>'部数表（詳細）'!C109</f>
        <v>2715</v>
      </c>
      <c r="C21" s="51" t="e">
        <f>'部数表（詳細）'!#REF!</f>
        <v>#REF!</v>
      </c>
      <c r="D21" s="54" t="e">
        <f>'部数表（詳細）'!#REF!</f>
        <v>#REF!</v>
      </c>
      <c r="E21" s="159"/>
      <c r="F21" s="362"/>
      <c r="G21" s="356"/>
      <c r="H21" s="359"/>
      <c r="I21" s="338"/>
    </row>
    <row r="22" spans="1:9" ht="18.600000000000001" customHeight="1" x14ac:dyDescent="0.15">
      <c r="A22" s="53" t="str">
        <f>'部数表（詳細）'!B121</f>
        <v>与那原町</v>
      </c>
      <c r="B22" s="164">
        <f>'部数表（詳細）'!C121</f>
        <v>1415</v>
      </c>
      <c r="C22" s="51" t="e">
        <f>'部数表（詳細）'!#REF!</f>
        <v>#REF!</v>
      </c>
      <c r="D22" s="54" t="e">
        <f>'部数表（詳細）'!#REF!</f>
        <v>#REF!</v>
      </c>
      <c r="E22" s="159"/>
      <c r="F22" s="363"/>
      <c r="G22" s="357"/>
      <c r="H22" s="360"/>
      <c r="I22" s="339"/>
    </row>
    <row r="23" spans="1:9" ht="18.600000000000001" customHeight="1" x14ac:dyDescent="0.15">
      <c r="A23" s="328" t="s">
        <v>46</v>
      </c>
      <c r="B23" s="329">
        <f>B25+B26+B27+B28+B29+B30+B33+B34+B35+B36</f>
        <v>49395</v>
      </c>
      <c r="C23" s="330" t="e">
        <f t="shared" ref="C23:D23" si="3">C25+C26+C27+C28+C29+C30+C33+C34+C35+C36</f>
        <v>#REF!</v>
      </c>
      <c r="D23" s="331" t="e">
        <f t="shared" si="3"/>
        <v>#REF!</v>
      </c>
      <c r="E23" s="160"/>
      <c r="F23" s="72" t="str">
        <f>'部数表（詳細）'!B319</f>
        <v>宮　古</v>
      </c>
      <c r="G23" s="169">
        <f>'部数表（詳細）'!C319</f>
        <v>905</v>
      </c>
      <c r="H23" s="52" t="e">
        <f>'部数表（詳細）'!#REF!</f>
        <v>#REF!</v>
      </c>
      <c r="I23" s="55" t="e">
        <f>'部数表（詳細）'!#REF!</f>
        <v>#REF!</v>
      </c>
    </row>
    <row r="24" spans="1:9" ht="18.600000000000001" customHeight="1" x14ac:dyDescent="0.15">
      <c r="A24" s="327"/>
      <c r="B24" s="319"/>
      <c r="C24" s="322"/>
      <c r="D24" s="325"/>
      <c r="E24" s="160"/>
      <c r="F24" s="72" t="str">
        <f>'部数表（詳細）'!B332</f>
        <v>八重山</v>
      </c>
      <c r="G24" s="169">
        <f>'部数表（詳細）'!C332</f>
        <v>925</v>
      </c>
      <c r="H24" s="52" t="e">
        <f>'部数表（詳細）'!#REF!</f>
        <v>#REF!</v>
      </c>
      <c r="I24" s="55" t="e">
        <f>'部数表（詳細）'!#REF!</f>
        <v>#REF!</v>
      </c>
    </row>
    <row r="25" spans="1:9" ht="18.600000000000001" customHeight="1" x14ac:dyDescent="0.15">
      <c r="A25" s="53" t="str">
        <f>'部数表（詳細）'!B129</f>
        <v>西原町</v>
      </c>
      <c r="B25" s="164">
        <f>'部数表（詳細）'!C129</f>
        <v>3260</v>
      </c>
      <c r="C25" s="51" t="e">
        <f>'部数表（詳細）'!#REF!</f>
        <v>#REF!</v>
      </c>
      <c r="D25" s="54" t="e">
        <f>'部数表（詳細）'!#REF!</f>
        <v>#REF!</v>
      </c>
      <c r="E25" s="159"/>
      <c r="F25" s="72" t="str">
        <f>'部数表（詳細）'!B351</f>
        <v>久米島町</v>
      </c>
      <c r="G25" s="169">
        <f>'部数表（詳細）'!C351</f>
        <v>425</v>
      </c>
      <c r="H25" s="52" t="e">
        <f>'部数表（詳細）'!#REF!</f>
        <v>#REF!</v>
      </c>
      <c r="I25" s="55" t="e">
        <f>'部数表（詳細）'!#REF!</f>
        <v>#REF!</v>
      </c>
    </row>
    <row r="26" spans="1:9" ht="18.600000000000001" customHeight="1" x14ac:dyDescent="0.15">
      <c r="A26" s="53" t="str">
        <f>'部数表（詳細）'!F94</f>
        <v>浦添市</v>
      </c>
      <c r="B26" s="164">
        <f>'部数表（詳細）'!G94</f>
        <v>10255</v>
      </c>
      <c r="C26" s="51" t="e">
        <f>'部数表（詳細）'!#REF!</f>
        <v>#REF!</v>
      </c>
      <c r="D26" s="54" t="e">
        <f>'部数表（詳細）'!#REF!</f>
        <v>#REF!</v>
      </c>
      <c r="E26" s="159"/>
      <c r="F26" s="72" t="str">
        <f>'部数表（詳細）'!F319</f>
        <v>伊江村</v>
      </c>
      <c r="G26" s="169">
        <f>'部数表（詳細）'!G319</f>
        <v>460</v>
      </c>
      <c r="H26" s="52" t="e">
        <f>'部数表（詳細）'!#REF!</f>
        <v>#REF!</v>
      </c>
      <c r="I26" s="55" t="e">
        <f>'部数表（詳細）'!#REF!</f>
        <v>#REF!</v>
      </c>
    </row>
    <row r="27" spans="1:9" ht="18" customHeight="1" x14ac:dyDescent="0.15">
      <c r="A27" s="53" t="str">
        <f>'部数表（詳細）'!F119</f>
        <v>宜野湾市</v>
      </c>
      <c r="B27" s="164">
        <f>'部数表（詳細）'!G119</f>
        <v>8635</v>
      </c>
      <c r="C27" s="51" t="e">
        <f>'部数表（詳細）'!#REF!</f>
        <v>#REF!</v>
      </c>
      <c r="D27" s="54" t="e">
        <f>'部数表（詳細）'!#REF!</f>
        <v>#REF!</v>
      </c>
      <c r="E27" s="159"/>
      <c r="F27" s="72" t="str">
        <f>'部数表（詳細）'!F323</f>
        <v>伊是名村</v>
      </c>
      <c r="G27" s="169">
        <f>'部数表（詳細）'!G323</f>
        <v>70</v>
      </c>
      <c r="H27" s="52" t="e">
        <f>'部数表（詳細）'!#REF!</f>
        <v>#REF!</v>
      </c>
      <c r="I27" s="55" t="e">
        <f>'部数表（詳細）'!#REF!</f>
        <v>#REF!</v>
      </c>
    </row>
    <row r="28" spans="1:9" ht="18.600000000000001" customHeight="1" x14ac:dyDescent="0.15">
      <c r="A28" s="53" t="str">
        <f>'部数表（詳細）'!B139</f>
        <v>中城村</v>
      </c>
      <c r="B28" s="164">
        <f>'部数表（詳細）'!C139</f>
        <v>1685</v>
      </c>
      <c r="C28" s="51" t="e">
        <f>'部数表（詳細）'!#REF!</f>
        <v>#REF!</v>
      </c>
      <c r="D28" s="54" t="e">
        <f>'部数表（詳細）'!#REF!</f>
        <v>#REF!</v>
      </c>
      <c r="E28" s="159"/>
      <c r="F28" s="72" t="str">
        <f>'部数表（詳細）'!F327</f>
        <v>伊平屋村</v>
      </c>
      <c r="G28" s="169">
        <f>'部数表（詳細）'!G327</f>
        <v>60</v>
      </c>
      <c r="H28" s="52" t="e">
        <f>'部数表（詳細）'!#REF!</f>
        <v>#REF!</v>
      </c>
      <c r="I28" s="55" t="e">
        <f>'部数表（詳細）'!#REF!</f>
        <v>#REF!</v>
      </c>
    </row>
    <row r="29" spans="1:9" ht="18.600000000000001" customHeight="1" x14ac:dyDescent="0.15">
      <c r="A29" s="53" t="str">
        <f>'部数表（詳細）'!B157</f>
        <v>北中城村</v>
      </c>
      <c r="B29" s="164">
        <f>'部数表（詳細）'!C157</f>
        <v>750</v>
      </c>
      <c r="C29" s="51" t="e">
        <f>'部数表（詳細）'!#REF!</f>
        <v>#REF!</v>
      </c>
      <c r="D29" s="54" t="e">
        <f>'部数表（詳細）'!#REF!</f>
        <v>#REF!</v>
      </c>
      <c r="E29" s="159"/>
      <c r="F29" s="72" t="str">
        <f>'部数表（詳細）'!F335</f>
        <v>渡名喜村</v>
      </c>
      <c r="G29" s="169">
        <f>'部数表（詳細）'!G335</f>
        <v>15</v>
      </c>
      <c r="H29" s="52" t="e">
        <f>'部数表（詳細）'!#REF!</f>
        <v>#REF!</v>
      </c>
      <c r="I29" s="55" t="e">
        <f>'部数表（詳細）'!#REF!</f>
        <v>#REF!</v>
      </c>
    </row>
    <row r="30" spans="1:9" ht="18.600000000000001" customHeight="1" x14ac:dyDescent="0.15">
      <c r="A30" s="53" t="str">
        <f>'部数表（詳細）'!B168</f>
        <v>沖縄市</v>
      </c>
      <c r="B30" s="164">
        <f>'部数表（詳細）'!C168</f>
        <v>10870</v>
      </c>
      <c r="C30" s="51" t="e">
        <f>'部数表（詳細）'!#REF!</f>
        <v>#REF!</v>
      </c>
      <c r="D30" s="54" t="e">
        <f>'部数表（詳細）'!#REF!</f>
        <v>#REF!</v>
      </c>
      <c r="E30" s="159"/>
      <c r="F30" s="72" t="str">
        <f>'部数表（詳細）'!F339</f>
        <v>渡嘉敷村</v>
      </c>
      <c r="G30" s="169">
        <f>'部数表（詳細）'!G339</f>
        <v>25</v>
      </c>
      <c r="H30" s="52" t="e">
        <f>'部数表（詳細）'!#REF!</f>
        <v>#REF!</v>
      </c>
      <c r="I30" s="55" t="e">
        <f>'部数表（詳細）'!#REF!</f>
        <v>#REF!</v>
      </c>
    </row>
    <row r="31" spans="1:9" ht="18.600000000000001" customHeight="1" x14ac:dyDescent="0.15">
      <c r="A31" s="59" t="str">
        <f>'部数表（詳細）'!B170</f>
        <v>（旧 コザ）</v>
      </c>
      <c r="B31" s="165">
        <f>'部数表（詳細）'!C170</f>
        <v>4285</v>
      </c>
      <c r="C31" s="60" t="e">
        <f>'部数表（詳細）'!#REF!</f>
        <v>#REF!</v>
      </c>
      <c r="D31" s="67" t="e">
        <f>'部数表（詳細）'!#REF!</f>
        <v>#REF!</v>
      </c>
      <c r="E31" s="160"/>
      <c r="F31" s="72" t="str">
        <f>'部数表（詳細）'!F343</f>
        <v>座間味村</v>
      </c>
      <c r="G31" s="169">
        <f>'部数表（詳細）'!G343</f>
        <v>45</v>
      </c>
      <c r="H31" s="52" t="e">
        <f>'部数表（詳細）'!#REF!</f>
        <v>#REF!</v>
      </c>
      <c r="I31" s="55" t="e">
        <f>'部数表（詳細）'!#REF!</f>
        <v>#REF!</v>
      </c>
    </row>
    <row r="32" spans="1:9" ht="18.600000000000001" customHeight="1" x14ac:dyDescent="0.15">
      <c r="A32" s="57" t="str">
        <f>'部数表（詳細）'!F139</f>
        <v>（旧 美里）</v>
      </c>
      <c r="B32" s="167">
        <f>'部数表（詳細）'!G139</f>
        <v>6585</v>
      </c>
      <c r="C32" s="58" t="e">
        <f>'部数表（詳細）'!#REF!</f>
        <v>#REF!</v>
      </c>
      <c r="D32" s="49" t="e">
        <f>'部数表（詳細）'!#REF!</f>
        <v>#REF!</v>
      </c>
      <c r="E32" s="160"/>
      <c r="F32" s="72" t="str">
        <f>'部数表（詳細）'!F348</f>
        <v>粟国村</v>
      </c>
      <c r="G32" s="169">
        <f>'部数表（詳細）'!G348</f>
        <v>25</v>
      </c>
      <c r="H32" s="52" t="e">
        <f>'部数表（詳細）'!#REF!</f>
        <v>#REF!</v>
      </c>
      <c r="I32" s="55" t="e">
        <f>'部数表（詳細）'!#REF!</f>
        <v>#REF!</v>
      </c>
    </row>
    <row r="33" spans="1:11" ht="18.600000000000001" customHeight="1" x14ac:dyDescent="0.15">
      <c r="A33" s="53" t="str">
        <f>'部数表（詳細）'!F152</f>
        <v>北谷町</v>
      </c>
      <c r="B33" s="164">
        <f>'部数表（詳細）'!G152</f>
        <v>1380</v>
      </c>
      <c r="C33" s="51" t="e">
        <f>'部数表（詳細）'!#REF!</f>
        <v>#REF!</v>
      </c>
      <c r="D33" s="54" t="e">
        <f>'部数表（詳細）'!#REF!</f>
        <v>#REF!</v>
      </c>
      <c r="E33" s="159"/>
      <c r="F33" s="72" t="str">
        <f>'部数表（詳細）'!F352</f>
        <v>南大東村</v>
      </c>
      <c r="G33" s="169">
        <f>'部数表（詳細）'!G352</f>
        <v>50</v>
      </c>
      <c r="H33" s="52" t="e">
        <f>'部数表（詳細）'!#REF!</f>
        <v>#REF!</v>
      </c>
      <c r="I33" s="55" t="e">
        <f>'部数表（詳細）'!#REF!</f>
        <v>#REF!</v>
      </c>
    </row>
    <row r="34" spans="1:11" ht="18.600000000000001" customHeight="1" x14ac:dyDescent="0.15">
      <c r="A34" s="53" t="str">
        <f>'部数表（詳細）'!F162</f>
        <v>嘉手納町</v>
      </c>
      <c r="B34" s="164">
        <f>'部数表（詳細）'!G162</f>
        <v>1245</v>
      </c>
      <c r="C34" s="51" t="e">
        <f>'部数表（詳細）'!#REF!</f>
        <v>#REF!</v>
      </c>
      <c r="D34" s="54" t="e">
        <f>'部数表（詳細）'!#REF!</f>
        <v>#REF!</v>
      </c>
      <c r="E34" s="159"/>
      <c r="F34" s="72"/>
      <c r="G34" s="169"/>
      <c r="H34" s="52"/>
      <c r="I34" s="55"/>
    </row>
    <row r="35" spans="1:11" ht="18.600000000000001" customHeight="1" x14ac:dyDescent="0.15">
      <c r="A35" s="53" t="str">
        <f>'部数表（詳細）'!F168</f>
        <v>読谷村</v>
      </c>
      <c r="B35" s="164">
        <f>'部数表（詳細）'!G168</f>
        <v>3305</v>
      </c>
      <c r="C35" s="51" t="e">
        <f>'部数表（詳細）'!#REF!</f>
        <v>#REF!</v>
      </c>
      <c r="D35" s="54" t="e">
        <f>'部数表（詳細）'!#REF!</f>
        <v>#REF!</v>
      </c>
      <c r="E35" s="159"/>
      <c r="F35" s="72" t="str">
        <f>'部数表（詳細）'!F356</f>
        <v>(県外離島)</v>
      </c>
      <c r="G35" s="169">
        <f>'部数表（詳細）'!G356</f>
        <v>0</v>
      </c>
      <c r="H35" s="52" t="e">
        <f>'部数表（詳細）'!#REF!</f>
        <v>#REF!</v>
      </c>
      <c r="I35" s="55" t="e">
        <f>'部数表（詳細）'!#REF!</f>
        <v>#REF!</v>
      </c>
    </row>
    <row r="36" spans="1:11" ht="18.600000000000001" customHeight="1" x14ac:dyDescent="0.15">
      <c r="A36" s="53" t="str">
        <f>'部数表（詳細）'!B184</f>
        <v>うるま市</v>
      </c>
      <c r="B36" s="164">
        <f>'部数表（詳細）'!C184</f>
        <v>8010</v>
      </c>
      <c r="C36" s="51" t="e">
        <f>'部数表（詳細）'!#REF!</f>
        <v>#REF!</v>
      </c>
      <c r="D36" s="54" t="e">
        <f>'部数表（詳細）'!#REF!</f>
        <v>#REF!</v>
      </c>
      <c r="E36" s="159"/>
      <c r="F36" s="73"/>
      <c r="G36" s="170"/>
      <c r="H36" s="70"/>
      <c r="I36" s="71"/>
    </row>
    <row r="37" spans="1:11" ht="18.600000000000001" customHeight="1" x14ac:dyDescent="0.15">
      <c r="A37" s="63" t="str">
        <f>'部数表（詳細）'!B186</f>
        <v>（旧 具志川)</v>
      </c>
      <c r="B37" s="165">
        <f>'部数表（詳細）'!C186</f>
        <v>5225</v>
      </c>
      <c r="C37" s="60" t="e">
        <f>'部数表（詳細）'!#REF!</f>
        <v>#REF!</v>
      </c>
      <c r="D37" s="67" t="e">
        <f>'部数表（詳細）'!#REF!</f>
        <v>#REF!</v>
      </c>
      <c r="E37" s="160"/>
      <c r="F37" s="8"/>
      <c r="G37" s="171"/>
      <c r="H37" s="69"/>
      <c r="I37" s="50"/>
    </row>
    <row r="38" spans="1:11" ht="18.600000000000001" customHeight="1" x14ac:dyDescent="0.15">
      <c r="A38" s="64" t="str">
        <f>'部数表（詳細）'!B207</f>
        <v>（旧 勝連)</v>
      </c>
      <c r="B38" s="166">
        <f>'部数表（詳細）'!C207</f>
        <v>750</v>
      </c>
      <c r="C38" s="62" t="e">
        <f>'部数表（詳細）'!#REF!</f>
        <v>#REF!</v>
      </c>
      <c r="D38" s="68" t="e">
        <f>'部数表（詳細）'!#REF!</f>
        <v>#REF!</v>
      </c>
      <c r="E38" s="160"/>
      <c r="F38" s="340" t="s">
        <v>50</v>
      </c>
      <c r="G38" s="347">
        <f>SUM(G23:G35)</f>
        <v>3005</v>
      </c>
      <c r="H38" s="350" t="e">
        <f t="shared" ref="H38:I38" si="4">SUM(H23:H35)</f>
        <v>#REF!</v>
      </c>
      <c r="I38" s="334" t="e">
        <f t="shared" si="4"/>
        <v>#REF!</v>
      </c>
    </row>
    <row r="39" spans="1:11" ht="18.600000000000001" customHeight="1" x14ac:dyDescent="0.15">
      <c r="A39" s="64" t="str">
        <f>'部数表（詳細）'!B216</f>
        <v>（旧 与那城)</v>
      </c>
      <c r="B39" s="166">
        <f>'部数表（詳細）'!C216</f>
        <v>465</v>
      </c>
      <c r="C39" s="62" t="e">
        <f>'部数表（詳細）'!#REF!</f>
        <v>#REF!</v>
      </c>
      <c r="D39" s="68" t="e">
        <f>'部数表（詳細）'!#REF!</f>
        <v>#REF!</v>
      </c>
      <c r="E39" s="160"/>
      <c r="F39" s="341"/>
      <c r="G39" s="348"/>
      <c r="H39" s="351"/>
      <c r="I39" s="335"/>
    </row>
    <row r="40" spans="1:11" ht="18.600000000000001" customHeight="1" thickBot="1" x14ac:dyDescent="0.2">
      <c r="A40" s="65" t="str">
        <f>'部数表（詳細）'!F184</f>
        <v>（旧 石川)</v>
      </c>
      <c r="B40" s="168">
        <f>'部数表（詳細）'!G184</f>
        <v>1570</v>
      </c>
      <c r="C40" s="66" t="e">
        <f>'部数表（詳細）'!#REF!</f>
        <v>#REF!</v>
      </c>
      <c r="D40" s="74" t="e">
        <f>'部数表（詳細）'!#REF!</f>
        <v>#REF!</v>
      </c>
      <c r="E40" s="160"/>
      <c r="F40" s="342"/>
      <c r="G40" s="349"/>
      <c r="H40" s="352"/>
      <c r="I40" s="336"/>
    </row>
    <row r="41" spans="1:11" ht="18.600000000000001" customHeight="1" x14ac:dyDescent="0.15">
      <c r="A41" s="225" t="s">
        <v>1604</v>
      </c>
      <c r="B41" s="226"/>
      <c r="C41" s="223"/>
      <c r="D41" s="7"/>
      <c r="E41" s="161"/>
      <c r="F41" s="343" t="s">
        <v>51</v>
      </c>
      <c r="G41" s="345">
        <f>G20+G38</f>
        <v>113365</v>
      </c>
      <c r="H41" s="353" t="e">
        <f t="shared" ref="H41" si="5">H20+H38</f>
        <v>#REF!</v>
      </c>
      <c r="I41" s="332" t="e">
        <f>G41+H41</f>
        <v>#REF!</v>
      </c>
    </row>
    <row r="42" spans="1:11" ht="18.600000000000001" customHeight="1" thickBot="1" x14ac:dyDescent="0.2">
      <c r="A42" s="227" t="s">
        <v>1605</v>
      </c>
      <c r="B42" s="228"/>
      <c r="C42" s="224"/>
      <c r="D42" s="48"/>
      <c r="E42" s="162"/>
      <c r="F42" s="344"/>
      <c r="G42" s="346"/>
      <c r="H42" s="354"/>
      <c r="I42" s="333"/>
      <c r="K42" s="5"/>
    </row>
    <row r="43" spans="1:11" ht="19.5" customHeight="1" x14ac:dyDescent="0.15">
      <c r="A43" s="6"/>
      <c r="B43" s="6"/>
      <c r="C43" s="6"/>
      <c r="D43" s="6"/>
      <c r="E43" s="6"/>
      <c r="F43" s="6"/>
      <c r="G43" s="6"/>
      <c r="H43" s="6"/>
      <c r="I43" s="6"/>
    </row>
    <row r="44" spans="1:11" ht="19.5" customHeight="1" x14ac:dyDescent="0.15">
      <c r="A44" s="4"/>
      <c r="B44" s="4"/>
      <c r="C44" s="4"/>
      <c r="D44" s="4"/>
      <c r="E44" s="4"/>
      <c r="F44" s="4"/>
      <c r="G44" s="4"/>
      <c r="H44" s="4"/>
      <c r="I44" s="4"/>
    </row>
  </sheetData>
  <sheetProtection algorithmName="SHA-512" hashValue="vK0yyNpb7kpHh0opGPLE50K7KmW2hZfLI9usQBZJzYluK1Np5lI+mQQQs7v6t7byK9qaFt45jg0B46/plfD5Fg==" saltValue="lHQ4kgp1UwPFYlMm4kGhvA==" spinCount="100000" sheet="1" objects="1" scenarios="1"/>
  <customSheetViews>
    <customSheetView guid="{6A36B4E2-7CEE-4BDC-B8FF-14C193DDEAD1}" showPageBreaks="1" printArea="1" view="pageBreakPreview">
      <selection activeCell="L22" sqref="L22"/>
      <pageMargins left="0.35433070866141736" right="0.35433070866141736" top="0.19685039370078741" bottom="0.19685039370078741" header="0.19685039370078741" footer="0.19685039370078741"/>
      <printOptions horizontalCentered="1" verticalCentered="1"/>
      <pageSetup paperSize="9" scale="90" orientation="portrait" horizontalDpi="300" verticalDpi="300" r:id="rId1"/>
      <headerFooter alignWithMargins="0">
        <oddFooter xml:space="preserve">&amp;C
&amp;R
</oddFooter>
      </headerFooter>
    </customSheetView>
  </customSheetViews>
  <mergeCells count="30">
    <mergeCell ref="I41:I42"/>
    <mergeCell ref="I38:I40"/>
    <mergeCell ref="I20:I22"/>
    <mergeCell ref="F38:F40"/>
    <mergeCell ref="F41:F42"/>
    <mergeCell ref="G41:G42"/>
    <mergeCell ref="G38:G40"/>
    <mergeCell ref="H38:H40"/>
    <mergeCell ref="H41:H42"/>
    <mergeCell ref="G20:G22"/>
    <mergeCell ref="H20:H22"/>
    <mergeCell ref="F20:F22"/>
    <mergeCell ref="A23:A24"/>
    <mergeCell ref="C4:C5"/>
    <mergeCell ref="B23:B24"/>
    <mergeCell ref="C23:C24"/>
    <mergeCell ref="D23:D24"/>
    <mergeCell ref="D4:D5"/>
    <mergeCell ref="A4:A5"/>
    <mergeCell ref="L3:S3"/>
    <mergeCell ref="L1:P1"/>
    <mergeCell ref="R1:S1"/>
    <mergeCell ref="F1:G1"/>
    <mergeCell ref="B4:B5"/>
    <mergeCell ref="H1:I1"/>
    <mergeCell ref="G4:G5"/>
    <mergeCell ref="H4:H5"/>
    <mergeCell ref="A2:I2"/>
    <mergeCell ref="I4:I5"/>
    <mergeCell ref="F4:F5"/>
  </mergeCells>
  <phoneticPr fontId="10"/>
  <printOptions horizontalCentered="1"/>
  <pageMargins left="0.19685039370078741" right="0.19685039370078741" top="0.47244094488188981" bottom="0.70866141732283472" header="0.31496062992125984" footer="0.31496062992125984"/>
  <pageSetup paperSize="9" orientation="portrait" r:id="rId2"/>
  <headerFooter scaleWithDoc="0" alignWithMargins="0">
    <oddFooter>&amp;L(株)タイムスアドネクスト
tel：(098)866-4812／fax：(098)866-4855
mail:orikomi@times-adnext.co.jp&amp;C&amp;14&amp;P/&amp;N&amp;R&amp;10(株)タイムスアドネクスト【中部支社】
tel：(098)939-3000／fax：(098)938-6600
mail:chubu-t@times-adnext.co.jp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391"/>
  <sheetViews>
    <sheetView showGridLines="0" showRuler="0" view="pageBreakPreview" zoomScaleNormal="100" zoomScaleSheetLayoutView="100" workbookViewId="0">
      <pane ySplit="2" topLeftCell="A3" activePane="bottomLeft" state="frozen"/>
      <selection activeCell="J12" sqref="J12"/>
      <selection pane="bottomLeft" activeCell="J16" sqref="J16"/>
    </sheetView>
  </sheetViews>
  <sheetFormatPr defaultRowHeight="17.45" customHeight="1" x14ac:dyDescent="0.15"/>
  <cols>
    <col min="1" max="1" width="6.25" style="137" customWidth="1"/>
    <col min="2" max="2" width="25.625" style="124" customWidth="1"/>
    <col min="3" max="3" width="15.625" style="177" customWidth="1"/>
    <col min="4" max="4" width="4" style="157" customWidth="1"/>
    <col min="5" max="5" width="6.25" style="137" customWidth="1"/>
    <col min="6" max="6" width="25.625" style="124" customWidth="1"/>
    <col min="7" max="7" width="15.375" style="177" customWidth="1"/>
    <col min="8" max="16384" width="9" style="76"/>
  </cols>
  <sheetData>
    <row r="1" spans="1:7" ht="19.5" customHeight="1" thickBot="1" x14ac:dyDescent="0.2">
      <c r="A1" s="158" t="s">
        <v>2635</v>
      </c>
      <c r="B1" s="158"/>
      <c r="C1" s="75"/>
      <c r="D1" s="154"/>
      <c r="E1" s="75"/>
      <c r="F1" s="379" t="str">
        <f>'折込チラシ　申込書'!O7</f>
        <v>2026/9/15現在</v>
      </c>
      <c r="G1" s="379"/>
    </row>
    <row r="2" spans="1:7" s="77" customFormat="1" ht="19.5" customHeight="1" thickBot="1" x14ac:dyDescent="0.2">
      <c r="A2" s="113" t="s">
        <v>1187</v>
      </c>
      <c r="B2" s="178" t="s">
        <v>1143</v>
      </c>
      <c r="C2" s="201" t="s">
        <v>45</v>
      </c>
      <c r="D2" s="155"/>
      <c r="E2" s="113" t="s">
        <v>1187</v>
      </c>
      <c r="F2" s="178" t="s">
        <v>1143</v>
      </c>
      <c r="G2" s="201" t="s">
        <v>45</v>
      </c>
    </row>
    <row r="3" spans="1:7" ht="17.45" customHeight="1" x14ac:dyDescent="0.15">
      <c r="A3" s="114"/>
      <c r="B3" s="382" t="s">
        <v>0</v>
      </c>
      <c r="C3" s="366">
        <f>C5+C23+G3+G16</f>
        <v>32000</v>
      </c>
      <c r="D3" s="80"/>
      <c r="E3" s="115"/>
      <c r="F3" s="116" t="s">
        <v>1592</v>
      </c>
      <c r="G3" s="197">
        <f>SUM(G4:G13)</f>
        <v>6645</v>
      </c>
    </row>
    <row r="4" spans="1:7" ht="17.45" customHeight="1" x14ac:dyDescent="0.15">
      <c r="A4" s="115"/>
      <c r="B4" s="383"/>
      <c r="C4" s="367"/>
      <c r="D4" s="80"/>
      <c r="E4" s="117">
        <v>125</v>
      </c>
      <c r="F4" s="118" t="s">
        <v>1628</v>
      </c>
      <c r="G4" s="199">
        <f>'折込チラシ　申込書'!K41</f>
        <v>660</v>
      </c>
    </row>
    <row r="5" spans="1:7" ht="17.45" customHeight="1" x14ac:dyDescent="0.15">
      <c r="A5" s="129"/>
      <c r="B5" s="119" t="s">
        <v>1590</v>
      </c>
      <c r="C5" s="202">
        <f>SUM(C6:C15)</f>
        <v>7495</v>
      </c>
      <c r="D5" s="80"/>
      <c r="E5" s="117">
        <v>126</v>
      </c>
      <c r="F5" s="118" t="s">
        <v>120</v>
      </c>
      <c r="G5" s="199">
        <f>'折込チラシ　申込書'!K42</f>
        <v>295</v>
      </c>
    </row>
    <row r="6" spans="1:7" ht="17.45" customHeight="1" x14ac:dyDescent="0.15">
      <c r="A6" s="117">
        <v>103</v>
      </c>
      <c r="B6" s="118" t="s">
        <v>71</v>
      </c>
      <c r="C6" s="199">
        <f>'折込チラシ　申込書'!K12</f>
        <v>965</v>
      </c>
      <c r="D6" s="79"/>
      <c r="E6" s="117">
        <v>152</v>
      </c>
      <c r="F6" s="118" t="s">
        <v>1186</v>
      </c>
      <c r="G6" s="199">
        <f>'折込チラシ　申込書'!K43</f>
        <v>1025</v>
      </c>
    </row>
    <row r="7" spans="1:7" ht="17.45" customHeight="1" x14ac:dyDescent="0.15">
      <c r="A7" s="280">
        <v>105</v>
      </c>
      <c r="B7" s="121" t="s">
        <v>2371</v>
      </c>
      <c r="C7" s="198">
        <f>'折込チラシ　申込書'!K13</f>
        <v>0</v>
      </c>
      <c r="D7" s="79"/>
      <c r="E7" s="280">
        <v>154</v>
      </c>
      <c r="F7" s="121" t="s">
        <v>2370</v>
      </c>
      <c r="G7" s="198">
        <f>'折込チラシ　申込書'!K44</f>
        <v>0</v>
      </c>
    </row>
    <row r="8" spans="1:7" ht="17.45" customHeight="1" x14ac:dyDescent="0.15">
      <c r="A8" s="117">
        <v>106</v>
      </c>
      <c r="B8" s="118" t="s">
        <v>2365</v>
      </c>
      <c r="C8" s="199">
        <f>'折込チラシ　申込書'!K14</f>
        <v>725</v>
      </c>
      <c r="D8" s="79"/>
      <c r="E8" s="117">
        <v>156</v>
      </c>
      <c r="F8" s="118" t="s">
        <v>1144</v>
      </c>
      <c r="G8" s="199">
        <f>'折込チラシ　申込書'!K45</f>
        <v>685</v>
      </c>
    </row>
    <row r="9" spans="1:7" ht="17.45" customHeight="1" x14ac:dyDescent="0.15">
      <c r="A9" s="117">
        <v>107</v>
      </c>
      <c r="B9" s="118" t="s">
        <v>75</v>
      </c>
      <c r="C9" s="199">
        <f>'折込チラシ　申込書'!K15</f>
        <v>640</v>
      </c>
      <c r="D9" s="79"/>
      <c r="E9" s="117">
        <v>158</v>
      </c>
      <c r="F9" s="118" t="s">
        <v>128</v>
      </c>
      <c r="G9" s="199">
        <f>'折込チラシ　申込書'!K46</f>
        <v>1160</v>
      </c>
    </row>
    <row r="10" spans="1:7" ht="17.45" customHeight="1" x14ac:dyDescent="0.15">
      <c r="A10" s="117">
        <v>108</v>
      </c>
      <c r="B10" s="118" t="s">
        <v>77</v>
      </c>
      <c r="C10" s="199">
        <f>'折込チラシ　申込書'!K16</f>
        <v>490</v>
      </c>
      <c r="D10" s="79"/>
      <c r="E10" s="117">
        <v>159</v>
      </c>
      <c r="F10" s="118" t="s">
        <v>130</v>
      </c>
      <c r="G10" s="199">
        <f>'折込チラシ　申込書'!K47</f>
        <v>550</v>
      </c>
    </row>
    <row r="11" spans="1:7" ht="17.45" customHeight="1" x14ac:dyDescent="0.15">
      <c r="A11" s="117">
        <v>109</v>
      </c>
      <c r="B11" s="118" t="s">
        <v>1612</v>
      </c>
      <c r="C11" s="199">
        <f>'折込チラシ　申込書'!K17</f>
        <v>520</v>
      </c>
      <c r="D11" s="79"/>
      <c r="E11" s="117">
        <v>181</v>
      </c>
      <c r="F11" s="118" t="s">
        <v>2369</v>
      </c>
      <c r="G11" s="199">
        <f>'折込チラシ　申込書'!K48</f>
        <v>1360</v>
      </c>
    </row>
    <row r="12" spans="1:7" ht="17.45" customHeight="1" x14ac:dyDescent="0.15">
      <c r="A12" s="117">
        <v>117</v>
      </c>
      <c r="B12" s="118" t="s">
        <v>2475</v>
      </c>
      <c r="C12" s="199">
        <f>'折込チラシ　申込書'!K18</f>
        <v>1975</v>
      </c>
      <c r="D12" s="79"/>
      <c r="E12" s="117">
        <v>189</v>
      </c>
      <c r="F12" s="118" t="s">
        <v>133</v>
      </c>
      <c r="G12" s="199">
        <f>'折込チラシ　申込書'!K49</f>
        <v>910</v>
      </c>
    </row>
    <row r="13" spans="1:7" ht="17.45" customHeight="1" thickBot="1" x14ac:dyDescent="0.2">
      <c r="A13" s="117">
        <v>138</v>
      </c>
      <c r="B13" s="118" t="s">
        <v>81</v>
      </c>
      <c r="C13" s="199">
        <f>'折込チラシ　申込書'!K19</f>
        <v>985</v>
      </c>
      <c r="D13" s="79"/>
      <c r="E13" s="203"/>
      <c r="F13" s="133"/>
      <c r="G13" s="200"/>
    </row>
    <row r="14" spans="1:7" ht="17.45" customHeight="1" x14ac:dyDescent="0.15">
      <c r="A14" s="280">
        <v>162</v>
      </c>
      <c r="B14" s="121" t="s">
        <v>2525</v>
      </c>
      <c r="C14" s="199">
        <f>'折込チラシ　申込書'!K20</f>
        <v>0</v>
      </c>
      <c r="D14" s="79"/>
      <c r="E14" s="368" t="s">
        <v>2374</v>
      </c>
      <c r="F14" s="368"/>
      <c r="G14" s="368"/>
    </row>
    <row r="15" spans="1:7" ht="17.45" customHeight="1" thickBot="1" x14ac:dyDescent="0.2">
      <c r="A15" s="203">
        <v>163</v>
      </c>
      <c r="B15" s="133" t="s">
        <v>84</v>
      </c>
      <c r="C15" s="200">
        <f>'折込チラシ　申込書'!K21</f>
        <v>1195</v>
      </c>
      <c r="D15" s="79"/>
      <c r="E15" s="368" t="s">
        <v>2375</v>
      </c>
      <c r="F15" s="368"/>
      <c r="G15" s="368"/>
    </row>
    <row r="16" spans="1:7" ht="17.45" customHeight="1" x14ac:dyDescent="0.15">
      <c r="A16" s="368" t="s">
        <v>2372</v>
      </c>
      <c r="B16" s="368"/>
      <c r="C16" s="368"/>
      <c r="D16" s="79"/>
      <c r="E16" s="127"/>
      <c r="F16" s="128" t="s">
        <v>25</v>
      </c>
      <c r="G16" s="204">
        <f>SUM(G17:G24)</f>
        <v>4970</v>
      </c>
    </row>
    <row r="17" spans="1:13" ht="17.45" customHeight="1" x14ac:dyDescent="0.15">
      <c r="A17" s="368" t="s">
        <v>2373</v>
      </c>
      <c r="B17" s="368"/>
      <c r="C17" s="368"/>
      <c r="D17" s="78"/>
      <c r="E17" s="120" t="s">
        <v>1136</v>
      </c>
      <c r="F17" s="118" t="s">
        <v>138</v>
      </c>
      <c r="G17" s="199">
        <f>'折込チラシ　申込書'!K52</f>
        <v>1910</v>
      </c>
    </row>
    <row r="18" spans="1:13" ht="17.45" customHeight="1" x14ac:dyDescent="0.15">
      <c r="A18" s="368" t="s">
        <v>2377</v>
      </c>
      <c r="B18" s="368"/>
      <c r="C18" s="368"/>
      <c r="D18" s="79"/>
      <c r="E18" s="120" t="s">
        <v>1137</v>
      </c>
      <c r="F18" s="118" t="s">
        <v>1619</v>
      </c>
      <c r="G18" s="199">
        <f>'折込チラシ　申込書'!K53</f>
        <v>1075</v>
      </c>
      <c r="M18" s="173"/>
    </row>
    <row r="19" spans="1:13" ht="17.45" customHeight="1" x14ac:dyDescent="0.15">
      <c r="A19" s="368" t="s">
        <v>2376</v>
      </c>
      <c r="B19" s="368"/>
      <c r="C19" s="368"/>
      <c r="D19" s="79"/>
      <c r="E19" s="120" t="s">
        <v>1138</v>
      </c>
      <c r="F19" s="118" t="s">
        <v>141</v>
      </c>
      <c r="G19" s="199">
        <f>'折込チラシ　申込書'!K54</f>
        <v>145</v>
      </c>
    </row>
    <row r="20" spans="1:13" ht="17.45" customHeight="1" x14ac:dyDescent="0.15">
      <c r="A20" s="368" t="s">
        <v>2476</v>
      </c>
      <c r="B20" s="368"/>
      <c r="C20" s="368"/>
      <c r="D20" s="80"/>
      <c r="E20" s="120" t="s">
        <v>1139</v>
      </c>
      <c r="F20" s="118" t="s">
        <v>143</v>
      </c>
      <c r="G20" s="199">
        <f>'折込チラシ　申込書'!K55</f>
        <v>630</v>
      </c>
    </row>
    <row r="21" spans="1:13" ht="17.45" customHeight="1" x14ac:dyDescent="0.15">
      <c r="A21" s="310" t="s">
        <v>2526</v>
      </c>
      <c r="B21" s="310"/>
      <c r="C21" s="310"/>
      <c r="D21" s="156"/>
      <c r="E21" s="120" t="s">
        <v>1140</v>
      </c>
      <c r="F21" s="118" t="s">
        <v>144</v>
      </c>
      <c r="G21" s="199">
        <f>'折込チラシ　申込書'!K56</f>
        <v>310</v>
      </c>
    </row>
    <row r="22" spans="1:13" ht="17.45" customHeight="1" thickBot="1" x14ac:dyDescent="0.2">
      <c r="A22" s="364" t="s">
        <v>2527</v>
      </c>
      <c r="B22" s="364"/>
      <c r="C22" s="364"/>
      <c r="D22" s="79"/>
      <c r="E22" s="120" t="s">
        <v>1141</v>
      </c>
      <c r="F22" s="118" t="s">
        <v>1618</v>
      </c>
      <c r="G22" s="199">
        <f>'折込チラシ　申込書'!K57</f>
        <v>860</v>
      </c>
    </row>
    <row r="23" spans="1:13" ht="17.45" customHeight="1" x14ac:dyDescent="0.15">
      <c r="A23" s="127"/>
      <c r="B23" s="128" t="s">
        <v>1591</v>
      </c>
      <c r="C23" s="204">
        <f>SUM(C24:C39)</f>
        <v>12890</v>
      </c>
      <c r="D23" s="156"/>
      <c r="E23" s="120" t="s">
        <v>1142</v>
      </c>
      <c r="F23" s="118" t="s">
        <v>44</v>
      </c>
      <c r="G23" s="199">
        <f>'折込チラシ　申込書'!K58</f>
        <v>40</v>
      </c>
    </row>
    <row r="24" spans="1:13" ht="17.45" customHeight="1" thickBot="1" x14ac:dyDescent="0.2">
      <c r="A24" s="117">
        <v>111</v>
      </c>
      <c r="B24" s="118" t="s">
        <v>89</v>
      </c>
      <c r="C24" s="199">
        <f>'折込チラシ　申込書'!K24</f>
        <v>1030</v>
      </c>
      <c r="D24" s="79"/>
      <c r="E24" s="132"/>
      <c r="F24" s="133"/>
      <c r="G24" s="200"/>
    </row>
    <row r="25" spans="1:13" ht="17.45" customHeight="1" x14ac:dyDescent="0.15">
      <c r="A25" s="117">
        <v>113</v>
      </c>
      <c r="B25" s="118" t="s">
        <v>93</v>
      </c>
      <c r="C25" s="199">
        <f>'折込チラシ　申込書'!K26</f>
        <v>1595</v>
      </c>
      <c r="D25" s="79"/>
      <c r="G25" s="175"/>
    </row>
    <row r="26" spans="1:13" ht="17.45" customHeight="1" thickBot="1" x14ac:dyDescent="0.2">
      <c r="A26" s="117">
        <v>114</v>
      </c>
      <c r="B26" s="118" t="s">
        <v>95</v>
      </c>
      <c r="C26" s="199">
        <f>'折込チラシ　申込書'!K27</f>
        <v>1035</v>
      </c>
      <c r="D26" s="79"/>
    </row>
    <row r="27" spans="1:13" ht="17.45" customHeight="1" x14ac:dyDescent="0.15">
      <c r="A27" s="117">
        <v>122</v>
      </c>
      <c r="B27" s="118" t="s">
        <v>97</v>
      </c>
      <c r="C27" s="199">
        <f>'折込チラシ　申込書'!K28</f>
        <v>0</v>
      </c>
      <c r="D27" s="79"/>
      <c r="E27" s="114"/>
      <c r="F27" s="382" t="s">
        <v>3</v>
      </c>
      <c r="G27" s="366">
        <f>SUM(G29:G44)</f>
        <v>4940</v>
      </c>
    </row>
    <row r="28" spans="1:13" ht="17.45" customHeight="1" x14ac:dyDescent="0.15">
      <c r="A28" s="117">
        <v>123</v>
      </c>
      <c r="B28" s="118" t="s">
        <v>1623</v>
      </c>
      <c r="C28" s="199">
        <f>'折込チラシ　申込書'!K29</f>
        <v>965</v>
      </c>
      <c r="D28" s="79"/>
      <c r="E28" s="115"/>
      <c r="F28" s="383"/>
      <c r="G28" s="367"/>
    </row>
    <row r="29" spans="1:13" ht="17.45" customHeight="1" x14ac:dyDescent="0.15">
      <c r="A29" s="117">
        <v>129</v>
      </c>
      <c r="B29" s="118" t="s">
        <v>100</v>
      </c>
      <c r="C29" s="199">
        <f>'折込チラシ　申込書'!K30</f>
        <v>465</v>
      </c>
      <c r="D29" s="79"/>
      <c r="E29" s="120" t="s">
        <v>1164</v>
      </c>
      <c r="F29" s="118" t="s">
        <v>2276</v>
      </c>
      <c r="G29" s="199">
        <f>'折込チラシ　申込書'!K86</f>
        <v>850</v>
      </c>
    </row>
    <row r="30" spans="1:13" ht="17.45" customHeight="1" x14ac:dyDescent="0.15">
      <c r="A30" s="117">
        <v>131</v>
      </c>
      <c r="B30" s="118" t="s">
        <v>102</v>
      </c>
      <c r="C30" s="199">
        <f>'折込チラシ　申込書'!K31</f>
        <v>640</v>
      </c>
      <c r="D30" s="79"/>
      <c r="E30" s="120" t="s">
        <v>1165</v>
      </c>
      <c r="F30" s="118" t="s">
        <v>194</v>
      </c>
      <c r="G30" s="199">
        <f>'折込チラシ　申込書'!K87</f>
        <v>395</v>
      </c>
    </row>
    <row r="31" spans="1:13" ht="17.45" customHeight="1" x14ac:dyDescent="0.15">
      <c r="A31" s="117">
        <v>132</v>
      </c>
      <c r="B31" s="118" t="s">
        <v>1629</v>
      </c>
      <c r="C31" s="199">
        <f>'折込チラシ　申込書'!K32</f>
        <v>875</v>
      </c>
      <c r="D31" s="156"/>
      <c r="E31" s="120" t="s">
        <v>1166</v>
      </c>
      <c r="F31" s="118" t="s">
        <v>196</v>
      </c>
      <c r="G31" s="199">
        <f>'折込チラシ　申込書'!K88</f>
        <v>345</v>
      </c>
    </row>
    <row r="32" spans="1:13" ht="17.45" customHeight="1" x14ac:dyDescent="0.15">
      <c r="A32" s="117">
        <v>142</v>
      </c>
      <c r="B32" s="118" t="s">
        <v>2256</v>
      </c>
      <c r="C32" s="199">
        <f>'折込チラシ　申込書'!K34</f>
        <v>1090</v>
      </c>
      <c r="D32" s="79"/>
      <c r="E32" s="120" t="s">
        <v>1167</v>
      </c>
      <c r="F32" s="118" t="s">
        <v>198</v>
      </c>
      <c r="G32" s="199">
        <f>'折込チラシ　申込書'!K89</f>
        <v>295</v>
      </c>
    </row>
    <row r="33" spans="1:7" ht="17.45" customHeight="1" x14ac:dyDescent="0.15">
      <c r="A33" s="117">
        <v>148</v>
      </c>
      <c r="B33" s="118" t="s">
        <v>109</v>
      </c>
      <c r="C33" s="199">
        <f>'折込チラシ　申込書'!K35</f>
        <v>370</v>
      </c>
      <c r="D33" s="79"/>
      <c r="E33" s="120" t="s">
        <v>1168</v>
      </c>
      <c r="F33" s="118" t="s">
        <v>200</v>
      </c>
      <c r="G33" s="199">
        <f>'折込チラシ　申込書'!K90</f>
        <v>365</v>
      </c>
    </row>
    <row r="34" spans="1:7" ht="17.45" customHeight="1" x14ac:dyDescent="0.15">
      <c r="A34" s="117">
        <v>150</v>
      </c>
      <c r="B34" s="118" t="s">
        <v>111</v>
      </c>
      <c r="C34" s="199">
        <f>'折込チラシ　申込書'!K36</f>
        <v>1565</v>
      </c>
      <c r="D34" s="79"/>
      <c r="E34" s="120" t="s">
        <v>1169</v>
      </c>
      <c r="F34" s="118" t="s">
        <v>202</v>
      </c>
      <c r="G34" s="199">
        <f>'折込チラシ　申込書'!K91</f>
        <v>445</v>
      </c>
    </row>
    <row r="35" spans="1:7" ht="17.45" customHeight="1" x14ac:dyDescent="0.15">
      <c r="A35" s="117">
        <v>164</v>
      </c>
      <c r="B35" s="118" t="s">
        <v>113</v>
      </c>
      <c r="C35" s="199">
        <f>'折込チラシ　申込書'!K37</f>
        <v>785</v>
      </c>
      <c r="D35" s="79"/>
      <c r="E35" s="120" t="s">
        <v>1170</v>
      </c>
      <c r="F35" s="118" t="s">
        <v>206</v>
      </c>
      <c r="G35" s="199">
        <f>'折込チラシ　申込書'!K93</f>
        <v>90</v>
      </c>
    </row>
    <row r="36" spans="1:7" ht="17.45" customHeight="1" x14ac:dyDescent="0.15">
      <c r="A36" s="117">
        <v>176</v>
      </c>
      <c r="B36" s="118" t="s">
        <v>1606</v>
      </c>
      <c r="C36" s="199">
        <f>'折込チラシ　申込書'!K38</f>
        <v>1355</v>
      </c>
      <c r="D36" s="79"/>
      <c r="E36" s="120" t="s">
        <v>1171</v>
      </c>
      <c r="F36" s="118" t="s">
        <v>208</v>
      </c>
      <c r="G36" s="199">
        <f>'折込チラシ　申込書'!K94</f>
        <v>100</v>
      </c>
    </row>
    <row r="37" spans="1:7" ht="17.45" customHeight="1" x14ac:dyDescent="0.15">
      <c r="A37" s="117">
        <v>190</v>
      </c>
      <c r="B37" s="118" t="s">
        <v>116</v>
      </c>
      <c r="C37" s="199">
        <f>'折込チラシ　申込書'!K39</f>
        <v>1120</v>
      </c>
      <c r="D37" s="79"/>
      <c r="E37" s="120" t="s">
        <v>1172</v>
      </c>
      <c r="F37" s="118" t="s">
        <v>210</v>
      </c>
      <c r="G37" s="199">
        <f>'折込チラシ　申込書'!K95</f>
        <v>535</v>
      </c>
    </row>
    <row r="38" spans="1:7" ht="17.45" customHeight="1" x14ac:dyDescent="0.15">
      <c r="A38" s="117"/>
      <c r="B38" s="118"/>
      <c r="C38" s="199"/>
      <c r="D38" s="79"/>
      <c r="E38" s="281" t="s">
        <v>1173</v>
      </c>
      <c r="F38" s="121" t="s">
        <v>2482</v>
      </c>
      <c r="G38" s="198">
        <f>'折込チラシ　申込書'!K96</f>
        <v>0</v>
      </c>
    </row>
    <row r="39" spans="1:7" ht="17.45" customHeight="1" thickBot="1" x14ac:dyDescent="0.2">
      <c r="A39" s="203"/>
      <c r="B39" s="133"/>
      <c r="C39" s="200"/>
      <c r="D39" s="79"/>
      <c r="E39" s="120" t="s">
        <v>1174</v>
      </c>
      <c r="F39" s="118" t="s">
        <v>214</v>
      </c>
      <c r="G39" s="199">
        <f>'折込チラシ　申込書'!K97</f>
        <v>70</v>
      </c>
    </row>
    <row r="40" spans="1:7" ht="17.45" customHeight="1" x14ac:dyDescent="0.15">
      <c r="A40" s="368" t="s">
        <v>2379</v>
      </c>
      <c r="B40" s="368"/>
      <c r="C40" s="368"/>
      <c r="D40" s="79"/>
      <c r="E40" s="120" t="s">
        <v>1175</v>
      </c>
      <c r="F40" s="118" t="s">
        <v>216</v>
      </c>
      <c r="G40" s="199">
        <f>'折込チラシ　申込書'!K98</f>
        <v>280</v>
      </c>
    </row>
    <row r="41" spans="1:7" ht="17.45" customHeight="1" x14ac:dyDescent="0.15">
      <c r="A41" s="368" t="s">
        <v>2378</v>
      </c>
      <c r="B41" s="368"/>
      <c r="C41" s="368"/>
      <c r="D41" s="79"/>
      <c r="E41" s="120" t="s">
        <v>1176</v>
      </c>
      <c r="F41" s="118" t="s">
        <v>218</v>
      </c>
      <c r="G41" s="199">
        <f>'折込チラシ　申込書'!K99</f>
        <v>370</v>
      </c>
    </row>
    <row r="42" spans="1:7" ht="17.45" customHeight="1" x14ac:dyDescent="0.15">
      <c r="A42" s="368" t="s">
        <v>2477</v>
      </c>
      <c r="B42" s="368"/>
      <c r="C42" s="368"/>
      <c r="D42" s="79"/>
      <c r="E42" s="120" t="s">
        <v>1177</v>
      </c>
      <c r="F42" s="118" t="s">
        <v>220</v>
      </c>
      <c r="G42" s="199">
        <f>'折込チラシ　申込書'!K100</f>
        <v>800</v>
      </c>
    </row>
    <row r="43" spans="1:7" ht="17.45" customHeight="1" x14ac:dyDescent="0.15">
      <c r="A43" s="282"/>
      <c r="B43" s="282"/>
      <c r="C43" s="283"/>
      <c r="D43" s="79"/>
      <c r="E43" s="129"/>
      <c r="F43" s="253"/>
      <c r="G43" s="202"/>
    </row>
    <row r="44" spans="1:7" ht="17.45" customHeight="1" thickBot="1" x14ac:dyDescent="0.2">
      <c r="A44" s="258"/>
      <c r="B44" s="122"/>
      <c r="C44" s="173"/>
      <c r="D44" s="79"/>
      <c r="E44" s="132"/>
      <c r="F44" s="133"/>
      <c r="G44" s="200"/>
    </row>
    <row r="45" spans="1:7" ht="17.45" customHeight="1" x14ac:dyDescent="0.15">
      <c r="A45" s="258"/>
      <c r="B45" s="122"/>
      <c r="C45" s="173"/>
      <c r="D45" s="79"/>
      <c r="E45" s="368" t="s">
        <v>2483</v>
      </c>
      <c r="F45" s="368"/>
      <c r="G45" s="368"/>
    </row>
    <row r="46" spans="1:7" ht="17.45" customHeight="1" x14ac:dyDescent="0.15">
      <c r="A46" s="258"/>
      <c r="B46" s="122"/>
      <c r="C46" s="173"/>
      <c r="D46" s="79"/>
      <c r="E46" s="368" t="s">
        <v>2484</v>
      </c>
      <c r="F46" s="368"/>
      <c r="G46" s="368"/>
    </row>
    <row r="47" spans="1:7" ht="17.45" customHeight="1" thickBot="1" x14ac:dyDescent="0.2">
      <c r="C47" s="175"/>
      <c r="D47" s="84"/>
      <c r="G47" s="174"/>
    </row>
    <row r="48" spans="1:7" ht="17.45" customHeight="1" x14ac:dyDescent="0.15">
      <c r="A48" s="114"/>
      <c r="B48" s="382" t="s">
        <v>24</v>
      </c>
      <c r="C48" s="366">
        <f>SUM(C50:C72)</f>
        <v>4055</v>
      </c>
      <c r="D48" s="80"/>
      <c r="E48" s="130"/>
      <c r="F48" s="369" t="s">
        <v>13</v>
      </c>
      <c r="G48" s="380">
        <f>SUM(G50+G66+C81+G76)</f>
        <v>3700</v>
      </c>
    </row>
    <row r="49" spans="1:7" ht="17.45" customHeight="1" x14ac:dyDescent="0.15">
      <c r="A49" s="115"/>
      <c r="B49" s="383"/>
      <c r="C49" s="367"/>
      <c r="D49" s="80"/>
      <c r="E49" s="115"/>
      <c r="F49" s="370"/>
      <c r="G49" s="381"/>
    </row>
    <row r="50" spans="1:7" ht="17.45" customHeight="1" x14ac:dyDescent="0.15">
      <c r="A50" s="120" t="s">
        <v>1145</v>
      </c>
      <c r="B50" s="118" t="s">
        <v>151</v>
      </c>
      <c r="C50" s="199">
        <f>'折込チラシ　申込書'!K60</f>
        <v>105</v>
      </c>
      <c r="D50" s="79"/>
      <c r="E50" s="115"/>
      <c r="F50" s="116" t="s">
        <v>1593</v>
      </c>
      <c r="G50" s="197">
        <f>SUM(G51:G64)</f>
        <v>860</v>
      </c>
    </row>
    <row r="51" spans="1:7" ht="17.45" customHeight="1" x14ac:dyDescent="0.15">
      <c r="A51" s="120" t="s">
        <v>1146</v>
      </c>
      <c r="B51" s="118" t="s">
        <v>153</v>
      </c>
      <c r="C51" s="199">
        <f>'折込チラシ　申込書'!K61</f>
        <v>580</v>
      </c>
      <c r="D51" s="79"/>
      <c r="E51" s="120" t="s">
        <v>1188</v>
      </c>
      <c r="F51" s="118" t="s">
        <v>227</v>
      </c>
      <c r="G51" s="199">
        <f>'折込チラシ　申込書'!K104</f>
        <v>80</v>
      </c>
    </row>
    <row r="52" spans="1:7" ht="17.45" customHeight="1" x14ac:dyDescent="0.15">
      <c r="A52" s="120" t="s">
        <v>1147</v>
      </c>
      <c r="B52" s="118" t="s">
        <v>155</v>
      </c>
      <c r="C52" s="199">
        <f>'折込チラシ　申込書'!K62</f>
        <v>90</v>
      </c>
      <c r="D52" s="79"/>
      <c r="E52" s="120" t="s">
        <v>1189</v>
      </c>
      <c r="F52" s="118" t="s">
        <v>229</v>
      </c>
      <c r="G52" s="199">
        <f>'折込チラシ　申込書'!K105</f>
        <v>90</v>
      </c>
    </row>
    <row r="53" spans="1:7" ht="17.45" customHeight="1" x14ac:dyDescent="0.15">
      <c r="A53" s="120" t="s">
        <v>1148</v>
      </c>
      <c r="B53" s="118" t="s">
        <v>157</v>
      </c>
      <c r="C53" s="199">
        <f>'折込チラシ　申込書'!K63</f>
        <v>245</v>
      </c>
      <c r="D53" s="79"/>
      <c r="E53" s="120" t="s">
        <v>1190</v>
      </c>
      <c r="F53" s="118" t="s">
        <v>231</v>
      </c>
      <c r="G53" s="199">
        <f>'折込チラシ　申込書'!K106</f>
        <v>55</v>
      </c>
    </row>
    <row r="54" spans="1:7" ht="17.45" customHeight="1" x14ac:dyDescent="0.15">
      <c r="A54" s="120" t="s">
        <v>1149</v>
      </c>
      <c r="B54" s="118" t="s">
        <v>2586</v>
      </c>
      <c r="C54" s="199">
        <f>'折込チラシ　申込書'!K64</f>
        <v>195</v>
      </c>
      <c r="D54" s="156"/>
      <c r="E54" s="120" t="s">
        <v>1191</v>
      </c>
      <c r="F54" s="118" t="s">
        <v>233</v>
      </c>
      <c r="G54" s="199">
        <f>'折込チラシ　申込書'!K107</f>
        <v>70</v>
      </c>
    </row>
    <row r="55" spans="1:7" ht="17.45" customHeight="1" x14ac:dyDescent="0.15">
      <c r="A55" s="120" t="s">
        <v>1150</v>
      </c>
      <c r="B55" s="118" t="s">
        <v>2587</v>
      </c>
      <c r="C55" s="199">
        <f>'折込チラシ　申込書'!K65</f>
        <v>0</v>
      </c>
      <c r="D55" s="79"/>
      <c r="E55" s="120" t="s">
        <v>1192</v>
      </c>
      <c r="F55" s="118" t="s">
        <v>235</v>
      </c>
      <c r="G55" s="199">
        <f>'折込チラシ　申込書'!K108</f>
        <v>75</v>
      </c>
    </row>
    <row r="56" spans="1:7" ht="17.45" customHeight="1" x14ac:dyDescent="0.15">
      <c r="A56" s="120" t="s">
        <v>1151</v>
      </c>
      <c r="B56" s="118" t="s">
        <v>2588</v>
      </c>
      <c r="C56" s="199">
        <f>'折込チラシ　申込書'!K66</f>
        <v>0</v>
      </c>
      <c r="D56" s="79"/>
      <c r="E56" s="120" t="s">
        <v>1193</v>
      </c>
      <c r="F56" s="118" t="s">
        <v>237</v>
      </c>
      <c r="G56" s="199">
        <f>'折込チラシ　申込書'!K109</f>
        <v>40</v>
      </c>
    </row>
    <row r="57" spans="1:7" ht="17.45" customHeight="1" x14ac:dyDescent="0.15">
      <c r="A57" s="120" t="s">
        <v>1152</v>
      </c>
      <c r="B57" s="118" t="s">
        <v>2589</v>
      </c>
      <c r="C57" s="199">
        <f>'折込チラシ　申込書'!K67</f>
        <v>65</v>
      </c>
      <c r="D57" s="79"/>
      <c r="E57" s="120" t="s">
        <v>1194</v>
      </c>
      <c r="F57" s="118" t="s">
        <v>239</v>
      </c>
      <c r="G57" s="199">
        <f>'折込チラシ　申込書'!K110</f>
        <v>50</v>
      </c>
    </row>
    <row r="58" spans="1:7" ht="17.45" customHeight="1" x14ac:dyDescent="0.15">
      <c r="A58" s="120" t="s">
        <v>1153</v>
      </c>
      <c r="B58" s="118" t="s">
        <v>2590</v>
      </c>
      <c r="C58" s="199">
        <f>'折込チラシ　申込書'!K68</f>
        <v>0</v>
      </c>
      <c r="D58" s="79"/>
      <c r="E58" s="120" t="s">
        <v>1195</v>
      </c>
      <c r="F58" s="118" t="s">
        <v>241</v>
      </c>
      <c r="G58" s="199">
        <f>'折込チラシ　申込書'!K111</f>
        <v>25</v>
      </c>
    </row>
    <row r="59" spans="1:7" ht="17.45" customHeight="1" x14ac:dyDescent="0.15">
      <c r="A59" s="120" t="s">
        <v>1154</v>
      </c>
      <c r="B59" s="118" t="s">
        <v>2266</v>
      </c>
      <c r="C59" s="199">
        <f>'折込チラシ　申込書'!K69</f>
        <v>190</v>
      </c>
      <c r="D59" s="79"/>
      <c r="E59" s="120" t="s">
        <v>1196</v>
      </c>
      <c r="F59" s="118" t="s">
        <v>243</v>
      </c>
      <c r="G59" s="199">
        <f>'折込チラシ　申込書'!K112</f>
        <v>85</v>
      </c>
    </row>
    <row r="60" spans="1:7" ht="17.45" customHeight="1" x14ac:dyDescent="0.15">
      <c r="A60" s="120" t="s">
        <v>1155</v>
      </c>
      <c r="B60" s="118" t="s">
        <v>168</v>
      </c>
      <c r="C60" s="199">
        <f>'折込チラシ　申込書'!K70</f>
        <v>45</v>
      </c>
      <c r="D60" s="79"/>
      <c r="E60" s="120" t="s">
        <v>1197</v>
      </c>
      <c r="F60" s="118" t="s">
        <v>245</v>
      </c>
      <c r="G60" s="199">
        <f>'折込チラシ　申込書'!K113</f>
        <v>60</v>
      </c>
    </row>
    <row r="61" spans="1:7" ht="17.45" customHeight="1" x14ac:dyDescent="0.15">
      <c r="A61" s="120" t="s">
        <v>1156</v>
      </c>
      <c r="B61" s="118" t="s">
        <v>170</v>
      </c>
      <c r="C61" s="199">
        <f>'折込チラシ　申込書'!K71</f>
        <v>70</v>
      </c>
      <c r="D61" s="79"/>
      <c r="E61" s="120" t="s">
        <v>1198</v>
      </c>
      <c r="F61" s="118" t="s">
        <v>247</v>
      </c>
      <c r="G61" s="199">
        <f>'折込チラシ　申込書'!K114</f>
        <v>60</v>
      </c>
    </row>
    <row r="62" spans="1:7" ht="17.45" customHeight="1" x14ac:dyDescent="0.15">
      <c r="A62" s="120" t="s">
        <v>1157</v>
      </c>
      <c r="B62" s="118" t="s">
        <v>174</v>
      </c>
      <c r="C62" s="199">
        <f>'折込チラシ　申込書'!K73</f>
        <v>480</v>
      </c>
      <c r="D62" s="79"/>
      <c r="E62" s="120" t="s">
        <v>1199</v>
      </c>
      <c r="F62" s="118" t="s">
        <v>249</v>
      </c>
      <c r="G62" s="199">
        <f>'折込チラシ　申込書'!K115</f>
        <v>35</v>
      </c>
    </row>
    <row r="63" spans="1:7" ht="17.45" customHeight="1" x14ac:dyDescent="0.15">
      <c r="A63" s="120" t="s">
        <v>1158</v>
      </c>
      <c r="B63" s="118" t="s">
        <v>176</v>
      </c>
      <c r="C63" s="199">
        <f>'折込チラシ　申込書'!K74</f>
        <v>365</v>
      </c>
      <c r="D63" s="79"/>
      <c r="E63" s="120" t="s">
        <v>1200</v>
      </c>
      <c r="F63" s="118" t="s">
        <v>251</v>
      </c>
      <c r="G63" s="199">
        <f>'折込チラシ　申込書'!K116</f>
        <v>120</v>
      </c>
    </row>
    <row r="64" spans="1:7" ht="17.45" customHeight="1" x14ac:dyDescent="0.15">
      <c r="A64" s="120" t="s">
        <v>1159</v>
      </c>
      <c r="B64" s="118" t="s">
        <v>2593</v>
      </c>
      <c r="C64" s="199">
        <f>'折込チラシ　申込書'!K75</f>
        <v>0</v>
      </c>
      <c r="D64" s="79"/>
      <c r="E64" s="120" t="s">
        <v>1201</v>
      </c>
      <c r="F64" s="118" t="s">
        <v>253</v>
      </c>
      <c r="G64" s="199">
        <f>'折込チラシ　申込書'!K117</f>
        <v>15</v>
      </c>
    </row>
    <row r="65" spans="1:7" ht="17.45" customHeight="1" thickBot="1" x14ac:dyDescent="0.2">
      <c r="A65" s="120" t="s">
        <v>1160</v>
      </c>
      <c r="B65" s="118" t="s">
        <v>180</v>
      </c>
      <c r="C65" s="199">
        <f>'折込チラシ　申込書'!K76</f>
        <v>805</v>
      </c>
      <c r="D65" s="79"/>
    </row>
    <row r="66" spans="1:7" ht="17.45" customHeight="1" x14ac:dyDescent="0.15">
      <c r="A66" s="120" t="s">
        <v>1161</v>
      </c>
      <c r="B66" s="118" t="s">
        <v>2367</v>
      </c>
      <c r="C66" s="199">
        <f>'折込チラシ　申込書'!K77</f>
        <v>335</v>
      </c>
      <c r="D66" s="79"/>
      <c r="E66" s="127"/>
      <c r="F66" s="128" t="s">
        <v>1595</v>
      </c>
      <c r="G66" s="204">
        <f>SUM(G67:G74)</f>
        <v>1185</v>
      </c>
    </row>
    <row r="67" spans="1:7" ht="17.45" customHeight="1" x14ac:dyDescent="0.15">
      <c r="A67" s="120" t="s">
        <v>1162</v>
      </c>
      <c r="B67" s="118" t="s">
        <v>183</v>
      </c>
      <c r="C67" s="199">
        <f>'折込チラシ　申込書'!K78</f>
        <v>185</v>
      </c>
      <c r="D67" s="79"/>
      <c r="E67" s="120" t="s">
        <v>1404</v>
      </c>
      <c r="F67" s="118" t="s">
        <v>273</v>
      </c>
      <c r="G67" s="199">
        <f>'折込チラシ　申込書'!K129</f>
        <v>355</v>
      </c>
    </row>
    <row r="68" spans="1:7" ht="17.45" customHeight="1" x14ac:dyDescent="0.15">
      <c r="A68" s="120" t="s">
        <v>1163</v>
      </c>
      <c r="B68" s="118" t="s">
        <v>187</v>
      </c>
      <c r="C68" s="199">
        <f>'折込チラシ　申込書'!K80</f>
        <v>75</v>
      </c>
      <c r="D68" s="79"/>
      <c r="E68" s="120" t="s">
        <v>1405</v>
      </c>
      <c r="F68" s="118" t="s">
        <v>275</v>
      </c>
      <c r="G68" s="199">
        <f>'折込チラシ　申込書'!K130</f>
        <v>25</v>
      </c>
    </row>
    <row r="69" spans="1:7" ht="17.45" customHeight="1" x14ac:dyDescent="0.15">
      <c r="A69" s="120" t="s">
        <v>2270</v>
      </c>
      <c r="B69" s="118" t="s">
        <v>2271</v>
      </c>
      <c r="C69" s="199">
        <f>'折込チラシ　申込書'!K81</f>
        <v>150</v>
      </c>
      <c r="D69" s="79"/>
      <c r="E69" s="120" t="s">
        <v>1406</v>
      </c>
      <c r="F69" s="118" t="s">
        <v>277</v>
      </c>
      <c r="G69" s="199">
        <f>'折込チラシ　申込書'!K131</f>
        <v>325</v>
      </c>
    </row>
    <row r="70" spans="1:7" ht="17.45" customHeight="1" x14ac:dyDescent="0.15">
      <c r="A70" s="307">
        <v>355</v>
      </c>
      <c r="B70" s="121" t="s">
        <v>2533</v>
      </c>
      <c r="C70" s="199">
        <f>'折込チラシ　申込書'!K82</f>
        <v>25</v>
      </c>
      <c r="D70" s="79"/>
      <c r="E70" s="120" t="s">
        <v>1407</v>
      </c>
      <c r="F70" s="118" t="s">
        <v>279</v>
      </c>
      <c r="G70" s="199">
        <f>'折込チラシ　申込書'!K132</f>
        <v>70</v>
      </c>
    </row>
    <row r="71" spans="1:7" ht="17.45" customHeight="1" x14ac:dyDescent="0.15">
      <c r="A71" s="129">
        <v>356</v>
      </c>
      <c r="B71" s="308" t="s">
        <v>2548</v>
      </c>
      <c r="C71" s="199">
        <f>'折込チラシ　申込書'!K83</f>
        <v>25</v>
      </c>
      <c r="D71" s="79"/>
      <c r="E71" s="120" t="s">
        <v>1408</v>
      </c>
      <c r="F71" s="118" t="s">
        <v>281</v>
      </c>
      <c r="G71" s="199">
        <f>'折込チラシ　申込書'!K133</f>
        <v>80</v>
      </c>
    </row>
    <row r="72" spans="1:7" ht="17.45" customHeight="1" thickBot="1" x14ac:dyDescent="0.2">
      <c r="A72" s="254">
        <v>357</v>
      </c>
      <c r="B72" s="309" t="s">
        <v>2549</v>
      </c>
      <c r="C72" s="200">
        <f>'折込チラシ　申込書'!K84</f>
        <v>25</v>
      </c>
      <c r="D72" s="79"/>
      <c r="E72" s="120" t="s">
        <v>1409</v>
      </c>
      <c r="F72" s="118" t="s">
        <v>283</v>
      </c>
      <c r="G72" s="199">
        <f>'折込チラシ　申込書'!K134</f>
        <v>30</v>
      </c>
    </row>
    <row r="73" spans="1:7" ht="17.45" customHeight="1" x14ac:dyDescent="0.15">
      <c r="A73" s="384" t="s">
        <v>2532</v>
      </c>
      <c r="B73" s="384"/>
      <c r="C73" s="384"/>
      <c r="D73" s="79"/>
      <c r="E73" s="120" t="s">
        <v>1410</v>
      </c>
      <c r="F73" s="118" t="s">
        <v>287</v>
      </c>
      <c r="G73" s="199">
        <f>'折込チラシ　申込書'!K136</f>
        <v>145</v>
      </c>
    </row>
    <row r="74" spans="1:7" ht="17.45" customHeight="1" thickBot="1" x14ac:dyDescent="0.2">
      <c r="A74" s="384" t="s">
        <v>2542</v>
      </c>
      <c r="B74" s="384"/>
      <c r="C74" s="384"/>
      <c r="D74" s="78"/>
      <c r="E74" s="132" t="s">
        <v>1411</v>
      </c>
      <c r="F74" s="133" t="s">
        <v>289</v>
      </c>
      <c r="G74" s="200">
        <f>'折込チラシ　申込書'!K137</f>
        <v>155</v>
      </c>
    </row>
    <row r="75" spans="1:7" ht="17.45" customHeight="1" thickBot="1" x14ac:dyDescent="0.2">
      <c r="A75" s="384" t="s">
        <v>2543</v>
      </c>
      <c r="B75" s="384"/>
      <c r="C75" s="384"/>
      <c r="D75" s="78"/>
    </row>
    <row r="76" spans="1:7" ht="17.45" customHeight="1" x14ac:dyDescent="0.15">
      <c r="A76" s="384" t="s">
        <v>2544</v>
      </c>
      <c r="B76" s="384"/>
      <c r="C76" s="384"/>
      <c r="D76" s="80"/>
      <c r="E76" s="127"/>
      <c r="F76" s="128" t="s">
        <v>1596</v>
      </c>
      <c r="G76" s="204">
        <f>SUM(G77:G87)</f>
        <v>1230</v>
      </c>
    </row>
    <row r="77" spans="1:7" ht="17.45" customHeight="1" x14ac:dyDescent="0.15">
      <c r="A77" s="384" t="s">
        <v>2580</v>
      </c>
      <c r="B77" s="384"/>
      <c r="C77" s="384"/>
      <c r="D77" s="80"/>
      <c r="E77" s="120" t="s">
        <v>1412</v>
      </c>
      <c r="F77" s="118" t="s">
        <v>292</v>
      </c>
      <c r="G77" s="199">
        <f>'折込チラシ　申込書'!K139</f>
        <v>40</v>
      </c>
    </row>
    <row r="78" spans="1:7" ht="17.45" customHeight="1" x14ac:dyDescent="0.15">
      <c r="A78" s="384" t="s">
        <v>2579</v>
      </c>
      <c r="B78" s="384"/>
      <c r="C78" s="384"/>
      <c r="D78" s="80"/>
      <c r="E78" s="120" t="s">
        <v>1413</v>
      </c>
      <c r="F78" s="118" t="s">
        <v>294</v>
      </c>
      <c r="G78" s="199">
        <f>'折込チラシ　申込書'!K140</f>
        <v>20</v>
      </c>
    </row>
    <row r="79" spans="1:7" ht="17.45" customHeight="1" x14ac:dyDescent="0.15">
      <c r="A79" s="384" t="s">
        <v>2583</v>
      </c>
      <c r="B79" s="384"/>
      <c r="C79" s="384"/>
      <c r="D79" s="79"/>
      <c r="E79" s="120" t="s">
        <v>1414</v>
      </c>
      <c r="F79" s="118" t="s">
        <v>296</v>
      </c>
      <c r="G79" s="199">
        <f>'折込チラシ　申込書'!K141</f>
        <v>120</v>
      </c>
    </row>
    <row r="80" spans="1:7" ht="17.45" customHeight="1" thickBot="1" x14ac:dyDescent="0.2">
      <c r="A80" s="407" t="s">
        <v>2585</v>
      </c>
      <c r="B80" s="407"/>
      <c r="C80" s="407"/>
      <c r="D80" s="79"/>
      <c r="E80" s="120" t="s">
        <v>1415</v>
      </c>
      <c r="F80" s="118" t="s">
        <v>298</v>
      </c>
      <c r="G80" s="199">
        <f>'折込チラシ　申込書'!K142</f>
        <v>615</v>
      </c>
    </row>
    <row r="81" spans="1:7" ht="17.45" customHeight="1" x14ac:dyDescent="0.15">
      <c r="A81" s="127"/>
      <c r="B81" s="128" t="s">
        <v>1594</v>
      </c>
      <c r="C81" s="204">
        <f>SUM(C82:C90)</f>
        <v>425</v>
      </c>
      <c r="D81" s="79"/>
      <c r="E81" s="120" t="s">
        <v>1416</v>
      </c>
      <c r="F81" s="118" t="s">
        <v>300</v>
      </c>
      <c r="G81" s="199">
        <f>'折込チラシ　申込書'!K143</f>
        <v>70</v>
      </c>
    </row>
    <row r="82" spans="1:7" ht="17.45" customHeight="1" x14ac:dyDescent="0.15">
      <c r="A82" s="120" t="s">
        <v>1396</v>
      </c>
      <c r="B82" s="118" t="s">
        <v>256</v>
      </c>
      <c r="C82" s="199">
        <f>'折込チラシ　申込書'!K119</f>
        <v>40</v>
      </c>
      <c r="D82" s="79"/>
      <c r="E82" s="120" t="s">
        <v>1417</v>
      </c>
      <c r="F82" s="118" t="s">
        <v>302</v>
      </c>
      <c r="G82" s="199">
        <f>'折込チラシ　申込書'!K144</f>
        <v>110</v>
      </c>
    </row>
    <row r="83" spans="1:7" ht="17.45" customHeight="1" x14ac:dyDescent="0.15">
      <c r="A83" s="120" t="s">
        <v>1397</v>
      </c>
      <c r="B83" s="118" t="s">
        <v>258</v>
      </c>
      <c r="C83" s="199">
        <f>'折込チラシ　申込書'!K120</f>
        <v>80</v>
      </c>
      <c r="D83" s="79"/>
      <c r="E83" s="120" t="s">
        <v>1418</v>
      </c>
      <c r="F83" s="118" t="s">
        <v>304</v>
      </c>
      <c r="G83" s="199">
        <f>'折込チラシ　申込書'!K145</f>
        <v>20</v>
      </c>
    </row>
    <row r="84" spans="1:7" ht="17.45" customHeight="1" x14ac:dyDescent="0.15">
      <c r="A84" s="120" t="s">
        <v>1398</v>
      </c>
      <c r="B84" s="118" t="s">
        <v>2499</v>
      </c>
      <c r="C84" s="199">
        <f>'折込チラシ　申込書'!K121</f>
        <v>15</v>
      </c>
      <c r="D84" s="79"/>
      <c r="E84" s="120" t="s">
        <v>1419</v>
      </c>
      <c r="F84" s="118" t="s">
        <v>306</v>
      </c>
      <c r="G84" s="199">
        <f>'折込チラシ　申込書'!K146</f>
        <v>15</v>
      </c>
    </row>
    <row r="85" spans="1:7" ht="17.45" customHeight="1" x14ac:dyDescent="0.15">
      <c r="A85" s="281" t="s">
        <v>2485</v>
      </c>
      <c r="B85" s="118" t="s">
        <v>2493</v>
      </c>
      <c r="C85" s="198">
        <f>'折込チラシ　申込書'!K122</f>
        <v>0</v>
      </c>
      <c r="D85" s="79"/>
      <c r="E85" s="120" t="s">
        <v>1420</v>
      </c>
      <c r="F85" s="118" t="s">
        <v>308</v>
      </c>
      <c r="G85" s="199">
        <f>'折込チラシ　申込書'!K147</f>
        <v>65</v>
      </c>
    </row>
    <row r="86" spans="1:7" ht="17.45" customHeight="1" x14ac:dyDescent="0.15">
      <c r="A86" s="120" t="s">
        <v>1399</v>
      </c>
      <c r="B86" s="118" t="s">
        <v>262</v>
      </c>
      <c r="C86" s="199">
        <f>'折込チラシ　申込書'!K123</f>
        <v>100</v>
      </c>
      <c r="D86" s="79"/>
      <c r="E86" s="120" t="s">
        <v>1421</v>
      </c>
      <c r="F86" s="118" t="s">
        <v>310</v>
      </c>
      <c r="G86" s="199">
        <f>'折込チラシ　申込書'!K148</f>
        <v>50</v>
      </c>
    </row>
    <row r="87" spans="1:7" ht="17.45" customHeight="1" thickBot="1" x14ac:dyDescent="0.2">
      <c r="A87" s="120" t="s">
        <v>1400</v>
      </c>
      <c r="B87" s="118" t="s">
        <v>264</v>
      </c>
      <c r="C87" s="199">
        <f>'折込チラシ　申込書'!K124</f>
        <v>65</v>
      </c>
      <c r="D87" s="79"/>
      <c r="E87" s="132" t="s">
        <v>1422</v>
      </c>
      <c r="F87" s="133" t="s">
        <v>312</v>
      </c>
      <c r="G87" s="200">
        <f>'折込チラシ　申込書'!K149</f>
        <v>105</v>
      </c>
    </row>
    <row r="88" spans="1:7" ht="17.45" customHeight="1" x14ac:dyDescent="0.15">
      <c r="A88" s="120" t="s">
        <v>1401</v>
      </c>
      <c r="B88" s="118" t="s">
        <v>266</v>
      </c>
      <c r="C88" s="199">
        <f>'折込チラシ　申込書'!K125</f>
        <v>30</v>
      </c>
      <c r="D88" s="79"/>
    </row>
    <row r="89" spans="1:7" ht="17.45" customHeight="1" x14ac:dyDescent="0.15">
      <c r="A89" s="120" t="s">
        <v>1402</v>
      </c>
      <c r="B89" s="118" t="s">
        <v>268</v>
      </c>
      <c r="C89" s="199">
        <f>'折込チラシ　申込書'!K126</f>
        <v>80</v>
      </c>
      <c r="D89" s="79"/>
    </row>
    <row r="90" spans="1:7" ht="17.45" customHeight="1" thickBot="1" x14ac:dyDescent="0.2">
      <c r="A90" s="132" t="s">
        <v>1403</v>
      </c>
      <c r="B90" s="133" t="s">
        <v>270</v>
      </c>
      <c r="C90" s="200">
        <f>'折込チラシ　申込書'!K127</f>
        <v>15</v>
      </c>
      <c r="D90" s="79"/>
    </row>
    <row r="91" spans="1:7" ht="17.45" customHeight="1" x14ac:dyDescent="0.15">
      <c r="A91" s="373" t="s">
        <v>2489</v>
      </c>
      <c r="B91" s="373"/>
      <c r="C91" s="373"/>
      <c r="D91" s="79"/>
      <c r="E91" s="373" t="s">
        <v>2497</v>
      </c>
      <c r="F91" s="373"/>
      <c r="G91" s="373"/>
    </row>
    <row r="92" spans="1:7" ht="17.45" customHeight="1" x14ac:dyDescent="0.15">
      <c r="A92" s="373" t="s">
        <v>2546</v>
      </c>
      <c r="B92" s="373"/>
      <c r="C92" s="373"/>
      <c r="D92" s="79"/>
      <c r="E92" s="373" t="s">
        <v>2498</v>
      </c>
      <c r="F92" s="373"/>
      <c r="G92" s="373"/>
    </row>
    <row r="93" spans="1:7" ht="17.45" customHeight="1" thickBot="1" x14ac:dyDescent="0.2">
      <c r="A93" s="373" t="s">
        <v>2545</v>
      </c>
      <c r="B93" s="373"/>
      <c r="C93" s="373"/>
      <c r="D93" s="79"/>
      <c r="E93" s="373" t="s">
        <v>2547</v>
      </c>
      <c r="F93" s="373"/>
      <c r="G93" s="373"/>
    </row>
    <row r="94" spans="1:7" ht="17.45" customHeight="1" x14ac:dyDescent="0.15">
      <c r="A94" s="130"/>
      <c r="B94" s="369" t="s">
        <v>14</v>
      </c>
      <c r="C94" s="380">
        <f>SUM(C96+C101)</f>
        <v>2755</v>
      </c>
      <c r="D94" s="80"/>
      <c r="E94" s="114"/>
      <c r="F94" s="369" t="s">
        <v>42</v>
      </c>
      <c r="G94" s="366">
        <f>SUM(G96:G114)</f>
        <v>10255</v>
      </c>
    </row>
    <row r="95" spans="1:7" ht="17.45" customHeight="1" x14ac:dyDescent="0.15">
      <c r="A95" s="131"/>
      <c r="B95" s="370"/>
      <c r="C95" s="381"/>
      <c r="D95" s="79"/>
      <c r="E95" s="115"/>
      <c r="F95" s="370"/>
      <c r="G95" s="367"/>
    </row>
    <row r="96" spans="1:7" ht="17.45" customHeight="1" x14ac:dyDescent="0.15">
      <c r="A96" s="129"/>
      <c r="B96" s="119" t="s">
        <v>1597</v>
      </c>
      <c r="C96" s="208">
        <f>SUM(C97:C99)</f>
        <v>980</v>
      </c>
      <c r="D96" s="79"/>
      <c r="E96" s="120" t="s">
        <v>1426</v>
      </c>
      <c r="F96" s="118" t="s">
        <v>389</v>
      </c>
      <c r="G96" s="199">
        <f>'折込チラシ　申込書'!K190</f>
        <v>985</v>
      </c>
    </row>
    <row r="97" spans="1:7" ht="17.45" customHeight="1" x14ac:dyDescent="0.15">
      <c r="A97" s="120" t="s">
        <v>1423</v>
      </c>
      <c r="B97" s="118" t="s">
        <v>317</v>
      </c>
      <c r="C97" s="199">
        <f>'折込チラシ　申込書'!K152</f>
        <v>555</v>
      </c>
      <c r="D97" s="79"/>
      <c r="E97" s="120" t="s">
        <v>1427</v>
      </c>
      <c r="F97" s="118" t="s">
        <v>391</v>
      </c>
      <c r="G97" s="199">
        <f>'折込チラシ　申込書'!K191</f>
        <v>720</v>
      </c>
    </row>
    <row r="98" spans="1:7" ht="17.45" customHeight="1" x14ac:dyDescent="0.15">
      <c r="A98" s="120" t="s">
        <v>1424</v>
      </c>
      <c r="B98" s="118" t="s">
        <v>320</v>
      </c>
      <c r="C98" s="199">
        <f>'折込チラシ　申込書'!K154</f>
        <v>240</v>
      </c>
      <c r="D98" s="79"/>
      <c r="E98" s="120" t="s">
        <v>1428</v>
      </c>
      <c r="F98" s="118" t="s">
        <v>393</v>
      </c>
      <c r="G98" s="199">
        <f>'折込チラシ　申込書'!K192</f>
        <v>715</v>
      </c>
    </row>
    <row r="99" spans="1:7" ht="17.45" customHeight="1" thickBot="1" x14ac:dyDescent="0.2">
      <c r="A99" s="132" t="s">
        <v>1425</v>
      </c>
      <c r="B99" s="133" t="s">
        <v>322</v>
      </c>
      <c r="C99" s="200">
        <f>'折込チラシ　申込書'!K155</f>
        <v>185</v>
      </c>
      <c r="D99" s="79"/>
      <c r="E99" s="120" t="s">
        <v>1429</v>
      </c>
      <c r="F99" s="118" t="s">
        <v>395</v>
      </c>
      <c r="G99" s="199">
        <f>'折込チラシ　申込書'!K193</f>
        <v>675</v>
      </c>
    </row>
    <row r="100" spans="1:7" ht="17.45" customHeight="1" thickBot="1" x14ac:dyDescent="0.2">
      <c r="D100" s="79"/>
      <c r="E100" s="120" t="s">
        <v>1430</v>
      </c>
      <c r="F100" s="118" t="s">
        <v>397</v>
      </c>
      <c r="G100" s="199">
        <f>'折込チラシ　申込書'!K194</f>
        <v>685</v>
      </c>
    </row>
    <row r="101" spans="1:7" ht="17.45" customHeight="1" x14ac:dyDescent="0.15">
      <c r="A101" s="127"/>
      <c r="B101" s="128" t="s">
        <v>1598</v>
      </c>
      <c r="C101" s="204">
        <f>SUM(C102:C107)</f>
        <v>1775</v>
      </c>
      <c r="D101" s="79"/>
      <c r="E101" s="120" t="s">
        <v>1431</v>
      </c>
      <c r="F101" s="118" t="s">
        <v>399</v>
      </c>
      <c r="G101" s="199">
        <f>'折込チラシ　申込書'!K195</f>
        <v>135</v>
      </c>
    </row>
    <row r="102" spans="1:7" ht="17.45" customHeight="1" x14ac:dyDescent="0.15">
      <c r="A102" s="120" t="s">
        <v>1202</v>
      </c>
      <c r="B102" s="118" t="s">
        <v>325</v>
      </c>
      <c r="C102" s="199">
        <f>'折込チラシ　申込書'!K157</f>
        <v>810</v>
      </c>
      <c r="D102" s="79"/>
      <c r="E102" s="120" t="s">
        <v>1432</v>
      </c>
      <c r="F102" s="121" t="s">
        <v>2507</v>
      </c>
      <c r="G102" s="199">
        <f>'折込チラシ　申込書'!K196</f>
        <v>0</v>
      </c>
    </row>
    <row r="103" spans="1:7" ht="17.45" customHeight="1" x14ac:dyDescent="0.15">
      <c r="A103" s="120" t="s">
        <v>1203</v>
      </c>
      <c r="B103" s="118" t="s">
        <v>327</v>
      </c>
      <c r="C103" s="199">
        <f>'折込チラシ　申込書'!K158</f>
        <v>20</v>
      </c>
      <c r="D103" s="79"/>
      <c r="E103" s="120" t="s">
        <v>1433</v>
      </c>
      <c r="F103" s="121" t="s">
        <v>2517</v>
      </c>
      <c r="G103" s="199">
        <f>'折込チラシ　申込書'!K198</f>
        <v>900</v>
      </c>
    </row>
    <row r="104" spans="1:7" ht="17.45" customHeight="1" x14ac:dyDescent="0.15">
      <c r="A104" s="120" t="s">
        <v>1204</v>
      </c>
      <c r="B104" s="118" t="s">
        <v>329</v>
      </c>
      <c r="C104" s="199">
        <f>'折込チラシ　申込書'!K159</f>
        <v>740</v>
      </c>
      <c r="D104" s="84"/>
      <c r="E104" s="120" t="s">
        <v>1434</v>
      </c>
      <c r="F104" s="118" t="s">
        <v>408</v>
      </c>
      <c r="G104" s="199">
        <f>'折込チラシ　申込書'!K200</f>
        <v>710</v>
      </c>
    </row>
    <row r="105" spans="1:7" ht="17.45" customHeight="1" x14ac:dyDescent="0.15">
      <c r="A105" s="120" t="s">
        <v>1205</v>
      </c>
      <c r="B105" s="118" t="s">
        <v>331</v>
      </c>
      <c r="C105" s="199">
        <f>'折込チラシ　申込書'!K160</f>
        <v>40</v>
      </c>
      <c r="D105" s="84"/>
      <c r="E105" s="120" t="s">
        <v>1435</v>
      </c>
      <c r="F105" s="121" t="s">
        <v>2512</v>
      </c>
      <c r="G105" s="199">
        <f>'折込チラシ　申込書'!K201</f>
        <v>0</v>
      </c>
    </row>
    <row r="106" spans="1:7" ht="17.45" customHeight="1" x14ac:dyDescent="0.15">
      <c r="A106" s="120" t="s">
        <v>1206</v>
      </c>
      <c r="B106" s="118" t="s">
        <v>333</v>
      </c>
      <c r="C106" s="199">
        <f>'折込チラシ　申込書'!K161</f>
        <v>85</v>
      </c>
      <c r="D106" s="80"/>
      <c r="E106" s="120" t="s">
        <v>1436</v>
      </c>
      <c r="F106" s="118" t="s">
        <v>2168</v>
      </c>
      <c r="G106" s="199">
        <f>'折込チラシ　申込書'!K202</f>
        <v>825</v>
      </c>
    </row>
    <row r="107" spans="1:7" ht="17.45" customHeight="1" x14ac:dyDescent="0.15">
      <c r="A107" s="120" t="s">
        <v>1207</v>
      </c>
      <c r="B107" s="118" t="s">
        <v>335</v>
      </c>
      <c r="C107" s="199">
        <f>'折込チラシ　申込書'!K162</f>
        <v>80</v>
      </c>
      <c r="D107" s="80"/>
      <c r="E107" s="120" t="s">
        <v>1437</v>
      </c>
      <c r="F107" s="118" t="s">
        <v>413</v>
      </c>
      <c r="G107" s="199">
        <f>'折込チラシ　申込書'!K203</f>
        <v>460</v>
      </c>
    </row>
    <row r="108" spans="1:7" ht="17.45" customHeight="1" thickBot="1" x14ac:dyDescent="0.2">
      <c r="A108" s="76"/>
      <c r="B108" s="76"/>
      <c r="C108" s="76"/>
      <c r="D108" s="79"/>
      <c r="E108" s="120" t="s">
        <v>1438</v>
      </c>
      <c r="F108" s="121" t="s">
        <v>2518</v>
      </c>
      <c r="G108" s="199">
        <f>'折込チラシ　申込書'!K204</f>
        <v>665</v>
      </c>
    </row>
    <row r="109" spans="1:7" ht="17.45" customHeight="1" x14ac:dyDescent="0.15">
      <c r="A109" s="404"/>
      <c r="B109" s="374" t="s">
        <v>4</v>
      </c>
      <c r="C109" s="376">
        <f>SUM(C111:C119)</f>
        <v>2715</v>
      </c>
      <c r="D109" s="79"/>
      <c r="E109" s="120" t="s">
        <v>1439</v>
      </c>
      <c r="F109" s="118" t="s">
        <v>416</v>
      </c>
      <c r="G109" s="199">
        <f>'折込チラシ　申込書'!K205</f>
        <v>710</v>
      </c>
    </row>
    <row r="110" spans="1:7" ht="17.45" customHeight="1" x14ac:dyDescent="0.15">
      <c r="A110" s="405"/>
      <c r="B110" s="375"/>
      <c r="C110" s="377"/>
      <c r="D110" s="79"/>
      <c r="E110" s="120" t="s">
        <v>1440</v>
      </c>
      <c r="F110" s="118" t="s">
        <v>418</v>
      </c>
      <c r="G110" s="199">
        <f>'折込チラシ　申込書'!K206</f>
        <v>225</v>
      </c>
    </row>
    <row r="111" spans="1:7" ht="17.45" customHeight="1" x14ac:dyDescent="0.15">
      <c r="A111" s="281" t="s">
        <v>1208</v>
      </c>
      <c r="B111" s="260" t="s">
        <v>2381</v>
      </c>
      <c r="C111" s="198">
        <f>'折込チラシ　申込書'!K164</f>
        <v>0</v>
      </c>
      <c r="D111" s="79"/>
      <c r="E111" s="120" t="s">
        <v>1441</v>
      </c>
      <c r="F111" s="118" t="s">
        <v>420</v>
      </c>
      <c r="G111" s="199">
        <f>'折込チラシ　申込書'!K207</f>
        <v>440</v>
      </c>
    </row>
    <row r="112" spans="1:7" ht="17.45" customHeight="1" x14ac:dyDescent="0.15">
      <c r="A112" s="120" t="s">
        <v>1209</v>
      </c>
      <c r="B112" s="118" t="s">
        <v>342</v>
      </c>
      <c r="C112" s="199">
        <f>'折込チラシ　申込書'!K165</f>
        <v>120</v>
      </c>
      <c r="D112" s="79"/>
      <c r="E112" s="120" t="s">
        <v>2180</v>
      </c>
      <c r="F112" s="118" t="s">
        <v>2178</v>
      </c>
      <c r="G112" s="199">
        <f>'折込チラシ　申込書'!K208</f>
        <v>1405</v>
      </c>
    </row>
    <row r="113" spans="1:7" ht="17.45" customHeight="1" thickBot="1" x14ac:dyDescent="0.2">
      <c r="A113" s="120" t="s">
        <v>1210</v>
      </c>
      <c r="B113" s="118" t="s">
        <v>344</v>
      </c>
      <c r="C113" s="199">
        <f>'折込チラシ　申込書'!K166</f>
        <v>455</v>
      </c>
      <c r="D113" s="79"/>
      <c r="E113" s="254"/>
      <c r="F113" s="255"/>
      <c r="G113" s="256"/>
    </row>
    <row r="114" spans="1:7" ht="17.45" customHeight="1" x14ac:dyDescent="0.15">
      <c r="A114" s="120" t="s">
        <v>1211</v>
      </c>
      <c r="B114" s="118" t="s">
        <v>346</v>
      </c>
      <c r="C114" s="199">
        <f>'折込チラシ　申込書'!K167</f>
        <v>90</v>
      </c>
      <c r="D114" s="79"/>
      <c r="E114" s="310" t="s">
        <v>2513</v>
      </c>
      <c r="F114" s="310"/>
      <c r="G114" s="310"/>
    </row>
    <row r="115" spans="1:7" ht="17.45" customHeight="1" x14ac:dyDescent="0.15">
      <c r="A115" s="120" t="s">
        <v>1212</v>
      </c>
      <c r="B115" s="118" t="s">
        <v>348</v>
      </c>
      <c r="C115" s="199">
        <f>'折込チラシ　申込書'!K168</f>
        <v>335</v>
      </c>
      <c r="D115" s="79"/>
      <c r="E115" s="364" t="s">
        <v>2514</v>
      </c>
      <c r="F115" s="364"/>
      <c r="G115" s="364"/>
    </row>
    <row r="116" spans="1:7" ht="17.45" customHeight="1" x14ac:dyDescent="0.15">
      <c r="A116" s="120" t="s">
        <v>1213</v>
      </c>
      <c r="B116" s="118" t="s">
        <v>2380</v>
      </c>
      <c r="C116" s="199">
        <f>'折込チラシ　申込書'!K169</f>
        <v>265</v>
      </c>
      <c r="D116" s="79"/>
      <c r="E116" s="364" t="s">
        <v>2515</v>
      </c>
      <c r="F116" s="364"/>
      <c r="G116" s="364"/>
    </row>
    <row r="117" spans="1:7" ht="17.45" customHeight="1" x14ac:dyDescent="0.15">
      <c r="A117" s="120" t="s">
        <v>1214</v>
      </c>
      <c r="B117" s="118" t="s">
        <v>351</v>
      </c>
      <c r="C117" s="199">
        <f>'折込チラシ　申込書'!K170</f>
        <v>535</v>
      </c>
      <c r="D117" s="84"/>
      <c r="E117" s="364" t="s">
        <v>2516</v>
      </c>
      <c r="F117" s="364"/>
      <c r="G117" s="364"/>
    </row>
    <row r="118" spans="1:7" ht="17.45" customHeight="1" thickBot="1" x14ac:dyDescent="0.2">
      <c r="A118" s="120" t="s">
        <v>1215</v>
      </c>
      <c r="B118" s="118" t="s">
        <v>353</v>
      </c>
      <c r="C118" s="199">
        <f>'折込チラシ　申込書'!K171</f>
        <v>145</v>
      </c>
      <c r="D118" s="84"/>
    </row>
    <row r="119" spans="1:7" ht="17.45" customHeight="1" thickBot="1" x14ac:dyDescent="0.2">
      <c r="A119" s="132" t="s">
        <v>1216</v>
      </c>
      <c r="B119" s="133" t="s">
        <v>355</v>
      </c>
      <c r="C119" s="200">
        <f>'折込チラシ　申込書'!K172</f>
        <v>770</v>
      </c>
      <c r="D119" s="47"/>
      <c r="E119" s="114"/>
      <c r="F119" s="369" t="s">
        <v>6</v>
      </c>
      <c r="G119" s="366">
        <f>SUM(G121:G135)</f>
        <v>8635</v>
      </c>
    </row>
    <row r="120" spans="1:7" ht="17.45" customHeight="1" thickBot="1" x14ac:dyDescent="0.2">
      <c r="A120" s="76"/>
      <c r="B120" s="76"/>
      <c r="C120" s="76"/>
      <c r="D120" s="47"/>
      <c r="E120" s="115"/>
      <c r="F120" s="370"/>
      <c r="G120" s="367"/>
    </row>
    <row r="121" spans="1:7" ht="17.45" customHeight="1" x14ac:dyDescent="0.15">
      <c r="A121" s="114"/>
      <c r="B121" s="369" t="s">
        <v>5</v>
      </c>
      <c r="C121" s="366">
        <f>SUM(C123:C127)</f>
        <v>1415</v>
      </c>
      <c r="D121" s="79"/>
      <c r="E121" s="120" t="s">
        <v>1442</v>
      </c>
      <c r="F121" s="118" t="s">
        <v>2383</v>
      </c>
      <c r="G121" s="199">
        <f>'折込チラシ　申込書'!K210</f>
        <v>270</v>
      </c>
    </row>
    <row r="122" spans="1:7" ht="17.45" customHeight="1" x14ac:dyDescent="0.15">
      <c r="A122" s="115"/>
      <c r="B122" s="370"/>
      <c r="C122" s="367"/>
      <c r="D122" s="79"/>
      <c r="E122" s="120" t="s">
        <v>1443</v>
      </c>
      <c r="F122" s="118" t="s">
        <v>426</v>
      </c>
      <c r="G122" s="199">
        <f>'折込チラシ　申込書'!K211</f>
        <v>435</v>
      </c>
    </row>
    <row r="123" spans="1:7" ht="17.45" customHeight="1" x14ac:dyDescent="0.15">
      <c r="A123" s="281" t="s">
        <v>1217</v>
      </c>
      <c r="B123" s="121" t="s">
        <v>2382</v>
      </c>
      <c r="C123" s="198">
        <f>'折込チラシ　申込書'!K175</f>
        <v>0</v>
      </c>
      <c r="D123" s="79"/>
      <c r="E123" s="120" t="s">
        <v>1444</v>
      </c>
      <c r="F123" s="118" t="s">
        <v>428</v>
      </c>
      <c r="G123" s="199">
        <f>'折込チラシ　申込書'!K212</f>
        <v>510</v>
      </c>
    </row>
    <row r="124" spans="1:7" ht="17.45" customHeight="1" x14ac:dyDescent="0.15">
      <c r="A124" s="120" t="s">
        <v>1218</v>
      </c>
      <c r="B124" s="118" t="s">
        <v>362</v>
      </c>
      <c r="C124" s="199">
        <f>'折込チラシ　申込書'!K176</f>
        <v>165</v>
      </c>
      <c r="D124" s="79"/>
      <c r="E124" s="234" t="s">
        <v>1445</v>
      </c>
      <c r="F124" s="121" t="s">
        <v>2606</v>
      </c>
      <c r="G124" s="198">
        <f>'折込チラシ　申込書'!K213</f>
        <v>0</v>
      </c>
    </row>
    <row r="125" spans="1:7" ht="17.45" customHeight="1" x14ac:dyDescent="0.15">
      <c r="A125" s="120" t="s">
        <v>1219</v>
      </c>
      <c r="B125" s="118" t="s">
        <v>364</v>
      </c>
      <c r="C125" s="199">
        <f>'折込チラシ　申込書'!K177</f>
        <v>415</v>
      </c>
      <c r="D125" s="79"/>
      <c r="E125" s="120" t="s">
        <v>1446</v>
      </c>
      <c r="F125" s="118" t="s">
        <v>2605</v>
      </c>
      <c r="G125" s="199">
        <f>'折込チラシ　申込書'!K214</f>
        <v>1560</v>
      </c>
    </row>
    <row r="126" spans="1:7" ht="17.45" customHeight="1" x14ac:dyDescent="0.15">
      <c r="A126" s="120" t="s">
        <v>1220</v>
      </c>
      <c r="B126" s="118" t="s">
        <v>366</v>
      </c>
      <c r="C126" s="199">
        <f>'折込チラシ　申込書'!K178</f>
        <v>150</v>
      </c>
      <c r="D126" s="84"/>
      <c r="E126" s="120" t="s">
        <v>1447</v>
      </c>
      <c r="F126" s="118" t="s">
        <v>432</v>
      </c>
      <c r="G126" s="199">
        <f>'折込チラシ　申込書'!K215</f>
        <v>310</v>
      </c>
    </row>
    <row r="127" spans="1:7" ht="17.45" customHeight="1" thickBot="1" x14ac:dyDescent="0.2">
      <c r="A127" s="132" t="s">
        <v>1221</v>
      </c>
      <c r="B127" s="133" t="s">
        <v>368</v>
      </c>
      <c r="C127" s="200">
        <f>'折込チラシ　申込書'!K179</f>
        <v>685</v>
      </c>
      <c r="D127" s="84"/>
      <c r="E127" s="120" t="s">
        <v>1448</v>
      </c>
      <c r="F127" s="118" t="s">
        <v>2550</v>
      </c>
      <c r="G127" s="199">
        <f>'折込チラシ　申込書'!K216</f>
        <v>1245</v>
      </c>
    </row>
    <row r="128" spans="1:7" ht="17.45" customHeight="1" thickBot="1" x14ac:dyDescent="0.2">
      <c r="A128" s="76"/>
      <c r="B128" s="76"/>
      <c r="C128" s="76"/>
      <c r="D128" s="47"/>
      <c r="E128" s="120" t="s">
        <v>1449</v>
      </c>
      <c r="F128" s="121" t="s">
        <v>2591</v>
      </c>
      <c r="G128" s="199">
        <f>'折込チラシ　申込書'!K217</f>
        <v>0</v>
      </c>
    </row>
    <row r="129" spans="1:7" ht="17.45" customHeight="1" x14ac:dyDescent="0.15">
      <c r="A129" s="114"/>
      <c r="B129" s="369" t="s">
        <v>43</v>
      </c>
      <c r="C129" s="366">
        <f>SUM(C131:C137)</f>
        <v>3260</v>
      </c>
      <c r="D129" s="47"/>
      <c r="E129" s="120" t="s">
        <v>1450</v>
      </c>
      <c r="F129" s="118" t="s">
        <v>437</v>
      </c>
      <c r="G129" s="199">
        <f>'折込チラシ　申込書'!K218</f>
        <v>635</v>
      </c>
    </row>
    <row r="130" spans="1:7" ht="17.45" customHeight="1" x14ac:dyDescent="0.15">
      <c r="A130" s="115"/>
      <c r="B130" s="370"/>
      <c r="C130" s="367"/>
      <c r="D130" s="156"/>
      <c r="E130" s="120" t="s">
        <v>1451</v>
      </c>
      <c r="F130" s="118" t="s">
        <v>439</v>
      </c>
      <c r="G130" s="199">
        <f>'折込チラシ　申込書'!K219</f>
        <v>640</v>
      </c>
    </row>
    <row r="131" spans="1:7" ht="17.45" customHeight="1" x14ac:dyDescent="0.15">
      <c r="A131" s="120" t="s">
        <v>1222</v>
      </c>
      <c r="B131" s="118" t="s">
        <v>374</v>
      </c>
      <c r="C131" s="199">
        <f>'折込チラシ　申込書'!K182</f>
        <v>280</v>
      </c>
      <c r="D131" s="79"/>
      <c r="E131" s="120" t="s">
        <v>1452</v>
      </c>
      <c r="F131" s="118" t="s">
        <v>1613</v>
      </c>
      <c r="G131" s="199">
        <f>'折込チラシ　申込書'!K220</f>
        <v>1130</v>
      </c>
    </row>
    <row r="132" spans="1:7" ht="17.45" customHeight="1" x14ac:dyDescent="0.15">
      <c r="A132" s="120" t="s">
        <v>1223</v>
      </c>
      <c r="B132" s="118" t="s">
        <v>376</v>
      </c>
      <c r="C132" s="199">
        <f>'折込チラシ　申込書'!K183</f>
        <v>85</v>
      </c>
      <c r="D132" s="79"/>
      <c r="E132" s="120" t="s">
        <v>1453</v>
      </c>
      <c r="F132" s="118" t="s">
        <v>442</v>
      </c>
      <c r="G132" s="199">
        <f>'折込チラシ　申込書'!K221</f>
        <v>740</v>
      </c>
    </row>
    <row r="133" spans="1:7" ht="17.45" customHeight="1" x14ac:dyDescent="0.15">
      <c r="A133" s="120" t="s">
        <v>1224</v>
      </c>
      <c r="B133" s="118" t="s">
        <v>378</v>
      </c>
      <c r="C133" s="199">
        <f>'折込チラシ　申込書'!K184</f>
        <v>255</v>
      </c>
      <c r="D133" s="79"/>
      <c r="E133" s="120" t="s">
        <v>1454</v>
      </c>
      <c r="F133" s="121" t="s">
        <v>2519</v>
      </c>
      <c r="G133" s="199">
        <f>'折込チラシ　申込書'!K222</f>
        <v>1160</v>
      </c>
    </row>
    <row r="134" spans="1:7" ht="17.45" customHeight="1" thickBot="1" x14ac:dyDescent="0.2">
      <c r="A134" s="120" t="s">
        <v>1225</v>
      </c>
      <c r="B134" s="118" t="s">
        <v>380</v>
      </c>
      <c r="C134" s="199">
        <f>'折込チラシ　申込書'!K185</f>
        <v>500</v>
      </c>
      <c r="D134" s="79"/>
      <c r="E134" s="132" t="s">
        <v>1455</v>
      </c>
      <c r="F134" s="205" t="s">
        <v>2511</v>
      </c>
      <c r="G134" s="200">
        <f>'折込チラシ　申込書'!K223</f>
        <v>0</v>
      </c>
    </row>
    <row r="135" spans="1:7" ht="17.45" customHeight="1" x14ac:dyDescent="0.15">
      <c r="A135" s="120" t="s">
        <v>1226</v>
      </c>
      <c r="B135" s="118" t="s">
        <v>382</v>
      </c>
      <c r="C135" s="199">
        <f>'折込チラシ　申込書'!K186</f>
        <v>890</v>
      </c>
      <c r="D135" s="79"/>
      <c r="E135" s="364" t="s">
        <v>2601</v>
      </c>
      <c r="F135" s="364"/>
      <c r="G135" s="364"/>
    </row>
    <row r="136" spans="1:7" ht="17.45" customHeight="1" x14ac:dyDescent="0.15">
      <c r="A136" s="120" t="s">
        <v>1227</v>
      </c>
      <c r="B136" s="118" t="s">
        <v>384</v>
      </c>
      <c r="C136" s="199">
        <f>'折込チラシ　申込書'!K187</f>
        <v>205</v>
      </c>
      <c r="D136" s="79"/>
      <c r="E136" s="378" t="s">
        <v>2602</v>
      </c>
      <c r="F136" s="378"/>
      <c r="G136" s="378"/>
    </row>
    <row r="137" spans="1:7" ht="17.45" customHeight="1" thickBot="1" x14ac:dyDescent="0.2">
      <c r="A137" s="132" t="s">
        <v>1626</v>
      </c>
      <c r="B137" s="133" t="s">
        <v>2175</v>
      </c>
      <c r="C137" s="200">
        <f>'折込チラシ　申込書'!K188</f>
        <v>1045</v>
      </c>
      <c r="D137" s="79"/>
      <c r="E137" s="406" t="s">
        <v>2604</v>
      </c>
      <c r="F137" s="406"/>
      <c r="G137" s="406"/>
    </row>
    <row r="138" spans="1:7" ht="17.45" customHeight="1" thickBot="1" x14ac:dyDescent="0.2">
      <c r="A138" s="371"/>
      <c r="B138" s="372"/>
      <c r="C138" s="372"/>
      <c r="D138" s="153"/>
      <c r="E138" s="368"/>
      <c r="F138" s="368"/>
      <c r="G138" s="368"/>
    </row>
    <row r="139" spans="1:7" ht="17.45" customHeight="1" x14ac:dyDescent="0.15">
      <c r="A139" s="114"/>
      <c r="B139" s="369" t="s">
        <v>41</v>
      </c>
      <c r="C139" s="366">
        <f>SUM(C141:C155)</f>
        <v>1685</v>
      </c>
      <c r="D139" s="80"/>
      <c r="E139" s="127"/>
      <c r="F139" s="128" t="s">
        <v>27</v>
      </c>
      <c r="G139" s="204">
        <f>SUM(G140:G149)</f>
        <v>6585</v>
      </c>
    </row>
    <row r="140" spans="1:7" ht="17.45" customHeight="1" x14ac:dyDescent="0.15">
      <c r="A140" s="115"/>
      <c r="B140" s="370"/>
      <c r="C140" s="367"/>
      <c r="D140" s="80"/>
      <c r="E140" s="120" t="s">
        <v>1456</v>
      </c>
      <c r="F140" s="118" t="s">
        <v>518</v>
      </c>
      <c r="G140" s="199">
        <f>'折込チラシ　申込書'!K260</f>
        <v>975</v>
      </c>
    </row>
    <row r="141" spans="1:7" ht="17.45" customHeight="1" x14ac:dyDescent="0.15">
      <c r="A141" s="120" t="s">
        <v>1228</v>
      </c>
      <c r="B141" s="118" t="s">
        <v>451</v>
      </c>
      <c r="C141" s="199">
        <f>'折込チラシ　申込書'!K226</f>
        <v>140</v>
      </c>
      <c r="D141" s="79"/>
      <c r="E141" s="120" t="s">
        <v>1457</v>
      </c>
      <c r="F141" s="118" t="s">
        <v>520</v>
      </c>
      <c r="G141" s="199">
        <f>'折込チラシ　申込書'!K261</f>
        <v>1010</v>
      </c>
    </row>
    <row r="142" spans="1:7" ht="17.45" customHeight="1" x14ac:dyDescent="0.15">
      <c r="A142" s="120" t="s">
        <v>1229</v>
      </c>
      <c r="B142" s="118" t="s">
        <v>453</v>
      </c>
      <c r="C142" s="199">
        <f>'折込チラシ　申込書'!K227</f>
        <v>80</v>
      </c>
      <c r="D142" s="79"/>
      <c r="E142" s="120" t="s">
        <v>1458</v>
      </c>
      <c r="F142" s="118" t="s">
        <v>522</v>
      </c>
      <c r="G142" s="199">
        <f>'折込チラシ　申込書'!K262</f>
        <v>985</v>
      </c>
    </row>
    <row r="143" spans="1:7" ht="17.45" customHeight="1" x14ac:dyDescent="0.15">
      <c r="A143" s="120" t="s">
        <v>1230</v>
      </c>
      <c r="B143" s="118" t="s">
        <v>455</v>
      </c>
      <c r="C143" s="199">
        <f>'折込チラシ　申込書'!K228</f>
        <v>150</v>
      </c>
      <c r="D143" s="79"/>
      <c r="E143" s="120" t="s">
        <v>1459</v>
      </c>
      <c r="F143" s="118" t="s">
        <v>524</v>
      </c>
      <c r="G143" s="199">
        <f>'折込チラシ　申込書'!K263</f>
        <v>415</v>
      </c>
    </row>
    <row r="144" spans="1:7" ht="17.45" customHeight="1" x14ac:dyDescent="0.15">
      <c r="A144" s="120" t="s">
        <v>1231</v>
      </c>
      <c r="B144" s="118" t="s">
        <v>457</v>
      </c>
      <c r="C144" s="199">
        <f>'折込チラシ　申込書'!K229</f>
        <v>605</v>
      </c>
      <c r="D144" s="79"/>
      <c r="E144" s="120" t="s">
        <v>1460</v>
      </c>
      <c r="F144" s="118" t="s">
        <v>526</v>
      </c>
      <c r="G144" s="199">
        <f>'折込チラシ　申込書'!K264</f>
        <v>270</v>
      </c>
    </row>
    <row r="145" spans="1:11" ht="17.45" customHeight="1" x14ac:dyDescent="0.15">
      <c r="A145" s="120" t="s">
        <v>1232</v>
      </c>
      <c r="B145" s="118" t="s">
        <v>459</v>
      </c>
      <c r="C145" s="199">
        <f>'折込チラシ　申込書'!K230</f>
        <v>60</v>
      </c>
      <c r="D145" s="79"/>
      <c r="E145" s="234" t="s">
        <v>1461</v>
      </c>
      <c r="F145" s="235" t="s">
        <v>2335</v>
      </c>
      <c r="G145" s="236">
        <f>'折込チラシ　申込書'!K265</f>
        <v>830</v>
      </c>
    </row>
    <row r="146" spans="1:11" ht="17.45" customHeight="1" x14ac:dyDescent="0.15">
      <c r="A146" s="120" t="s">
        <v>1233</v>
      </c>
      <c r="B146" s="118" t="s">
        <v>461</v>
      </c>
      <c r="C146" s="199">
        <f>'折込チラシ　申込書'!K231</f>
        <v>50</v>
      </c>
      <c r="D146" s="79"/>
      <c r="E146" s="234" t="s">
        <v>1462</v>
      </c>
      <c r="F146" s="235" t="s">
        <v>2338</v>
      </c>
      <c r="G146" s="236">
        <f>'折込チラシ　申込書'!K266</f>
        <v>530</v>
      </c>
    </row>
    <row r="147" spans="1:11" ht="17.45" customHeight="1" x14ac:dyDescent="0.15">
      <c r="A147" s="120" t="s">
        <v>1234</v>
      </c>
      <c r="B147" s="118" t="s">
        <v>463</v>
      </c>
      <c r="C147" s="199">
        <f>'折込チラシ　申込書'!K232</f>
        <v>60</v>
      </c>
      <c r="D147" s="79"/>
      <c r="E147" s="234" t="s">
        <v>1463</v>
      </c>
      <c r="F147" s="235" t="s">
        <v>532</v>
      </c>
      <c r="G147" s="236">
        <f>'折込チラシ　申込書'!K267</f>
        <v>1005</v>
      </c>
    </row>
    <row r="148" spans="1:11" ht="17.45" customHeight="1" x14ac:dyDescent="0.15">
      <c r="A148" s="120" t="s">
        <v>1235</v>
      </c>
      <c r="B148" s="118" t="s">
        <v>465</v>
      </c>
      <c r="C148" s="199">
        <f>'折込チラシ　申込書'!K233</f>
        <v>75</v>
      </c>
      <c r="D148" s="79"/>
      <c r="E148" s="120" t="s">
        <v>1464</v>
      </c>
      <c r="F148" s="118" t="s">
        <v>534</v>
      </c>
      <c r="G148" s="199">
        <f>'折込チラシ　申込書'!K268</f>
        <v>365</v>
      </c>
    </row>
    <row r="149" spans="1:11" ht="17.45" customHeight="1" thickBot="1" x14ac:dyDescent="0.2">
      <c r="A149" s="120" t="s">
        <v>1236</v>
      </c>
      <c r="B149" s="118" t="s">
        <v>467</v>
      </c>
      <c r="C149" s="199">
        <f>'折込チラシ　申込書'!K234</f>
        <v>95</v>
      </c>
      <c r="D149" s="79"/>
      <c r="E149" s="132" t="s">
        <v>1465</v>
      </c>
      <c r="F149" s="133" t="s">
        <v>536</v>
      </c>
      <c r="G149" s="200">
        <f>'折込チラシ　申込書'!K269</f>
        <v>200</v>
      </c>
    </row>
    <row r="150" spans="1:11" ht="17.45" customHeight="1" x14ac:dyDescent="0.15">
      <c r="A150" s="120" t="s">
        <v>1237</v>
      </c>
      <c r="B150" s="118" t="s">
        <v>469</v>
      </c>
      <c r="C150" s="199">
        <f>'折込チラシ　申込書'!K235</f>
        <v>40</v>
      </c>
      <c r="D150" s="79"/>
      <c r="E150" s="368" t="s">
        <v>2385</v>
      </c>
      <c r="F150" s="368"/>
      <c r="G150" s="368"/>
      <c r="I150" s="365"/>
      <c r="J150" s="365"/>
      <c r="K150" s="365"/>
    </row>
    <row r="151" spans="1:11" ht="17.45" customHeight="1" thickBot="1" x14ac:dyDescent="0.2">
      <c r="A151" s="120" t="s">
        <v>1238</v>
      </c>
      <c r="B151" s="118" t="s">
        <v>471</v>
      </c>
      <c r="C151" s="199">
        <f>'折込チラシ　申込書'!K236</f>
        <v>75</v>
      </c>
      <c r="D151" s="79"/>
    </row>
    <row r="152" spans="1:11" ht="17.45" customHeight="1" x14ac:dyDescent="0.15">
      <c r="A152" s="120" t="s">
        <v>1239</v>
      </c>
      <c r="B152" s="118" t="s">
        <v>473</v>
      </c>
      <c r="C152" s="199">
        <f>'折込チラシ　申込書'!K237</f>
        <v>40</v>
      </c>
      <c r="D152" s="79"/>
      <c r="E152" s="114"/>
      <c r="F152" s="374" t="s">
        <v>39</v>
      </c>
      <c r="G152" s="376">
        <f>SUM(G154:G159)</f>
        <v>1380</v>
      </c>
    </row>
    <row r="153" spans="1:11" ht="17.45" customHeight="1" x14ac:dyDescent="0.15">
      <c r="A153" s="120" t="s">
        <v>1240</v>
      </c>
      <c r="B153" s="118" t="s">
        <v>475</v>
      </c>
      <c r="C153" s="199">
        <f>'折込チラシ　申込書'!K238</f>
        <v>110</v>
      </c>
      <c r="D153" s="79"/>
      <c r="E153" s="115"/>
      <c r="F153" s="375"/>
      <c r="G153" s="377"/>
    </row>
    <row r="154" spans="1:11" ht="17.45" customHeight="1" x14ac:dyDescent="0.15">
      <c r="A154" s="120" t="s">
        <v>1241</v>
      </c>
      <c r="B154" s="118" t="s">
        <v>477</v>
      </c>
      <c r="C154" s="199">
        <f>'折込チラシ　申込書'!K239</f>
        <v>95</v>
      </c>
      <c r="D154" s="79"/>
      <c r="E154" s="229" t="s">
        <v>1466</v>
      </c>
      <c r="F154" s="230" t="s">
        <v>545</v>
      </c>
      <c r="G154" s="231">
        <f>'折込チラシ　申込書'!K273</f>
        <v>230</v>
      </c>
    </row>
    <row r="155" spans="1:11" ht="17.45" customHeight="1" thickBot="1" x14ac:dyDescent="0.2">
      <c r="A155" s="132" t="s">
        <v>1242</v>
      </c>
      <c r="B155" s="133" t="s">
        <v>479</v>
      </c>
      <c r="C155" s="200">
        <f>'折込チラシ　申込書'!K240</f>
        <v>10</v>
      </c>
      <c r="D155" s="79"/>
      <c r="E155" s="281" t="s">
        <v>1467</v>
      </c>
      <c r="F155" s="121" t="s">
        <v>2388</v>
      </c>
      <c r="G155" s="295">
        <f>'折込チラシ　申込書'!K274</f>
        <v>0</v>
      </c>
    </row>
    <row r="156" spans="1:11" ht="17.45" customHeight="1" thickBot="1" x14ac:dyDescent="0.2">
      <c r="A156" s="123"/>
      <c r="C156" s="174"/>
      <c r="D156" s="84"/>
      <c r="E156" s="120" t="s">
        <v>1468</v>
      </c>
      <c r="F156" s="118" t="s">
        <v>549</v>
      </c>
      <c r="G156" s="231">
        <f>'折込チラシ　申込書'!K275</f>
        <v>335</v>
      </c>
    </row>
    <row r="157" spans="1:11" ht="17.45" customHeight="1" x14ac:dyDescent="0.15">
      <c r="A157" s="114"/>
      <c r="B157" s="369" t="s">
        <v>7</v>
      </c>
      <c r="C157" s="366">
        <f>SUM(C159:C164)</f>
        <v>750</v>
      </c>
      <c r="D157" s="84"/>
      <c r="E157" s="120" t="s">
        <v>1607</v>
      </c>
      <c r="F157" s="118" t="s">
        <v>1608</v>
      </c>
      <c r="G157" s="231">
        <f>'折込チラシ　申込書'!K276</f>
        <v>385</v>
      </c>
    </row>
    <row r="158" spans="1:11" ht="17.45" customHeight="1" x14ac:dyDescent="0.15">
      <c r="A158" s="115"/>
      <c r="B158" s="370"/>
      <c r="C158" s="367"/>
      <c r="D158" s="80"/>
      <c r="E158" s="120" t="s">
        <v>1609</v>
      </c>
      <c r="F158" s="118" t="s">
        <v>1610</v>
      </c>
      <c r="G158" s="231">
        <f>'折込チラシ　申込書'!K277</f>
        <v>365</v>
      </c>
    </row>
    <row r="159" spans="1:11" ht="17.45" customHeight="1" thickBot="1" x14ac:dyDescent="0.2">
      <c r="A159" s="120" t="s">
        <v>1243</v>
      </c>
      <c r="B159" s="118" t="s">
        <v>484</v>
      </c>
      <c r="C159" s="199">
        <f>'折込チラシ　申込書'!K242</f>
        <v>120</v>
      </c>
      <c r="D159" s="80"/>
      <c r="E159" s="120" t="s">
        <v>2608</v>
      </c>
      <c r="F159" s="133" t="s">
        <v>2490</v>
      </c>
      <c r="G159" s="231">
        <f>'折込チラシ　申込書'!K278</f>
        <v>65</v>
      </c>
    </row>
    <row r="160" spans="1:11" ht="17.45" customHeight="1" x14ac:dyDescent="0.15">
      <c r="A160" s="120" t="s">
        <v>1244</v>
      </c>
      <c r="B160" s="118" t="s">
        <v>486</v>
      </c>
      <c r="C160" s="199">
        <f>'折込チラシ　申込書'!K243</f>
        <v>25</v>
      </c>
      <c r="D160" s="79"/>
      <c r="E160" s="368" t="s">
        <v>2495</v>
      </c>
      <c r="F160" s="368"/>
      <c r="G160" s="368"/>
      <c r="I160" s="365"/>
      <c r="J160" s="365"/>
      <c r="K160" s="365"/>
    </row>
    <row r="161" spans="1:11" ht="17.45" customHeight="1" thickBot="1" x14ac:dyDescent="0.2">
      <c r="A161" s="120" t="s">
        <v>1245</v>
      </c>
      <c r="B161" s="118" t="s">
        <v>490</v>
      </c>
      <c r="C161" s="199">
        <f>'折込チラシ　申込書'!K245</f>
        <v>405</v>
      </c>
      <c r="D161" s="79"/>
      <c r="E161" s="373" t="s">
        <v>2496</v>
      </c>
      <c r="F161" s="373"/>
      <c r="G161" s="373"/>
      <c r="I161" s="365"/>
      <c r="J161" s="365"/>
      <c r="K161" s="365"/>
    </row>
    <row r="162" spans="1:11" ht="17.45" customHeight="1" x14ac:dyDescent="0.15">
      <c r="A162" s="120" t="s">
        <v>1246</v>
      </c>
      <c r="B162" s="118" t="s">
        <v>492</v>
      </c>
      <c r="C162" s="199">
        <f>'折込チラシ　申込書'!K246</f>
        <v>60</v>
      </c>
      <c r="D162" s="79"/>
      <c r="E162" s="114" t="s">
        <v>17</v>
      </c>
      <c r="F162" s="369" t="s">
        <v>8</v>
      </c>
      <c r="G162" s="366">
        <f>SUM(G164:G166)</f>
        <v>1245</v>
      </c>
      <c r="I162" s="137"/>
      <c r="J162" s="124"/>
      <c r="K162" s="177"/>
    </row>
    <row r="163" spans="1:11" ht="17.45" customHeight="1" x14ac:dyDescent="0.15">
      <c r="A163" s="120" t="s">
        <v>1247</v>
      </c>
      <c r="B163" s="118" t="s">
        <v>494</v>
      </c>
      <c r="C163" s="199">
        <f>'折込チラシ　申込書'!K247</f>
        <v>140</v>
      </c>
      <c r="D163" s="79"/>
      <c r="E163" s="115"/>
      <c r="F163" s="370"/>
      <c r="G163" s="367"/>
      <c r="I163" s="365"/>
      <c r="J163" s="365"/>
      <c r="K163" s="365"/>
    </row>
    <row r="164" spans="1:11" ht="17.45" customHeight="1" thickBot="1" x14ac:dyDescent="0.2">
      <c r="A164" s="132"/>
      <c r="B164" s="133"/>
      <c r="C164" s="200"/>
      <c r="D164" s="79"/>
      <c r="E164" s="120" t="s">
        <v>1469</v>
      </c>
      <c r="F164" s="118" t="s">
        <v>554</v>
      </c>
      <c r="G164" s="199">
        <f>'折込チラシ　申込書'!K280</f>
        <v>315</v>
      </c>
    </row>
    <row r="165" spans="1:11" ht="17.45" customHeight="1" x14ac:dyDescent="0.15">
      <c r="A165" s="368" t="s">
        <v>2384</v>
      </c>
      <c r="B165" s="368"/>
      <c r="C165" s="368"/>
      <c r="D165" s="79"/>
      <c r="E165" s="232" t="s">
        <v>1470</v>
      </c>
      <c r="F165" s="118" t="s">
        <v>556</v>
      </c>
      <c r="G165" s="233">
        <f>'折込チラシ　申込書'!K281</f>
        <v>325</v>
      </c>
    </row>
    <row r="166" spans="1:11" ht="17.45" customHeight="1" x14ac:dyDescent="0.15">
      <c r="A166" s="368" t="s">
        <v>2384</v>
      </c>
      <c r="B166" s="368"/>
      <c r="C166" s="368"/>
      <c r="D166" s="81"/>
      <c r="E166" s="232" t="s">
        <v>1471</v>
      </c>
      <c r="F166" s="118" t="s">
        <v>558</v>
      </c>
      <c r="G166" s="233">
        <f>'折込チラシ　申込書'!K282</f>
        <v>605</v>
      </c>
    </row>
    <row r="167" spans="1:11" ht="17.45" customHeight="1" thickBot="1" x14ac:dyDescent="0.2">
      <c r="A167" s="368" t="s">
        <v>2494</v>
      </c>
      <c r="B167" s="368"/>
      <c r="C167" s="368"/>
      <c r="D167" s="81"/>
    </row>
    <row r="168" spans="1:11" ht="17.45" customHeight="1" x14ac:dyDescent="0.15">
      <c r="A168" s="114"/>
      <c r="B168" s="369" t="s">
        <v>1</v>
      </c>
      <c r="C168" s="366">
        <f>C170+G139</f>
        <v>10870</v>
      </c>
      <c r="D168" s="80"/>
      <c r="E168" s="114"/>
      <c r="F168" s="369" t="s">
        <v>40</v>
      </c>
      <c r="G168" s="366">
        <f>SUM(G170:G181)</f>
        <v>3305</v>
      </c>
    </row>
    <row r="169" spans="1:11" ht="17.45" customHeight="1" x14ac:dyDescent="0.15">
      <c r="A169" s="115"/>
      <c r="B169" s="370"/>
      <c r="C169" s="367"/>
      <c r="D169" s="80"/>
      <c r="E169" s="115"/>
      <c r="F169" s="370"/>
      <c r="G169" s="367"/>
      <c r="I169" s="257"/>
      <c r="J169" s="122"/>
      <c r="K169" s="173"/>
    </row>
    <row r="170" spans="1:11" ht="17.45" customHeight="1" x14ac:dyDescent="0.15">
      <c r="A170" s="115"/>
      <c r="B170" s="116" t="s">
        <v>26</v>
      </c>
      <c r="C170" s="197">
        <f>SUM(C171:C179)</f>
        <v>4285</v>
      </c>
      <c r="D170" s="80"/>
      <c r="E170" s="120" t="s">
        <v>1472</v>
      </c>
      <c r="F170" s="118" t="s">
        <v>563</v>
      </c>
      <c r="G170" s="199">
        <f>'折込チラシ　申込書'!K284</f>
        <v>310</v>
      </c>
    </row>
    <row r="171" spans="1:11" ht="17.45" customHeight="1" x14ac:dyDescent="0.15">
      <c r="A171" s="120" t="s">
        <v>1248</v>
      </c>
      <c r="B171" s="118" t="s">
        <v>499</v>
      </c>
      <c r="C171" s="199">
        <f>'折込チラシ　申込書'!K250</f>
        <v>735</v>
      </c>
      <c r="D171" s="79"/>
      <c r="E171" s="120" t="s">
        <v>1473</v>
      </c>
      <c r="F171" s="118" t="s">
        <v>565</v>
      </c>
      <c r="G171" s="199">
        <f>'折込チラシ　申込書'!K285</f>
        <v>160</v>
      </c>
    </row>
    <row r="172" spans="1:11" ht="17.45" customHeight="1" x14ac:dyDescent="0.15">
      <c r="A172" s="120" t="s">
        <v>1249</v>
      </c>
      <c r="B172" s="118" t="s">
        <v>501</v>
      </c>
      <c r="C172" s="199">
        <f>'折込チラシ　申込書'!K251</f>
        <v>285</v>
      </c>
      <c r="D172" s="79"/>
      <c r="E172" s="281" t="s">
        <v>1474</v>
      </c>
      <c r="F172" s="121" t="s">
        <v>2405</v>
      </c>
      <c r="G172" s="198">
        <f>'折込チラシ　申込書'!K286</f>
        <v>0</v>
      </c>
    </row>
    <row r="173" spans="1:11" ht="17.45" customHeight="1" x14ac:dyDescent="0.15">
      <c r="A173" s="120" t="s">
        <v>1250</v>
      </c>
      <c r="B173" s="118" t="s">
        <v>503</v>
      </c>
      <c r="C173" s="199">
        <f>'折込チラシ　申込書'!K252</f>
        <v>1020</v>
      </c>
      <c r="D173" s="79"/>
      <c r="E173" s="120" t="s">
        <v>1475</v>
      </c>
      <c r="F173" s="118" t="s">
        <v>569</v>
      </c>
      <c r="G173" s="199">
        <f>'折込チラシ　申込書'!K287</f>
        <v>295</v>
      </c>
    </row>
    <row r="174" spans="1:11" ht="17.45" customHeight="1" x14ac:dyDescent="0.15">
      <c r="A174" s="120" t="s">
        <v>1251</v>
      </c>
      <c r="B174" s="118" t="s">
        <v>505</v>
      </c>
      <c r="C174" s="199">
        <f>'折込チラシ　申込書'!K253</f>
        <v>735</v>
      </c>
      <c r="D174" s="79"/>
      <c r="E174" s="120" t="s">
        <v>1476</v>
      </c>
      <c r="F174" s="118" t="s">
        <v>571</v>
      </c>
      <c r="G174" s="199">
        <f>'折込チラシ　申込書'!K288</f>
        <v>390</v>
      </c>
    </row>
    <row r="175" spans="1:11" ht="17.45" customHeight="1" x14ac:dyDescent="0.15">
      <c r="A175" s="120" t="s">
        <v>1252</v>
      </c>
      <c r="B175" s="118" t="s">
        <v>507</v>
      </c>
      <c r="C175" s="199">
        <f>'折込チラシ　申込書'!K254</f>
        <v>240</v>
      </c>
      <c r="D175" s="79"/>
      <c r="E175" s="120" t="s">
        <v>1477</v>
      </c>
      <c r="F175" s="118" t="s">
        <v>573</v>
      </c>
      <c r="G175" s="199">
        <f>'折込チラシ　申込書'!K289</f>
        <v>285</v>
      </c>
    </row>
    <row r="176" spans="1:11" ht="17.45" customHeight="1" x14ac:dyDescent="0.15">
      <c r="A176" s="120" t="s">
        <v>1253</v>
      </c>
      <c r="B176" s="118" t="s">
        <v>509</v>
      </c>
      <c r="C176" s="199">
        <f>'折込チラシ　申込書'!K255</f>
        <v>325</v>
      </c>
      <c r="D176" s="79"/>
      <c r="E176" s="120" t="s">
        <v>1478</v>
      </c>
      <c r="F176" s="118" t="s">
        <v>575</v>
      </c>
      <c r="G176" s="199">
        <f>'折込チラシ　申込書'!K290</f>
        <v>270</v>
      </c>
    </row>
    <row r="177" spans="1:7" ht="17.45" customHeight="1" x14ac:dyDescent="0.15">
      <c r="A177" s="120" t="s">
        <v>1254</v>
      </c>
      <c r="B177" s="118" t="s">
        <v>511</v>
      </c>
      <c r="C177" s="199">
        <f>'折込チラシ　申込書'!K256</f>
        <v>550</v>
      </c>
      <c r="D177" s="79"/>
      <c r="E177" s="120" t="s">
        <v>1479</v>
      </c>
      <c r="F177" s="118" t="s">
        <v>577</v>
      </c>
      <c r="G177" s="199">
        <f>'折込チラシ　申込書'!K291</f>
        <v>285</v>
      </c>
    </row>
    <row r="178" spans="1:7" ht="17.45" customHeight="1" x14ac:dyDescent="0.15">
      <c r="A178" s="120" t="s">
        <v>1255</v>
      </c>
      <c r="B178" s="118" t="s">
        <v>513</v>
      </c>
      <c r="C178" s="199">
        <f>'折込チラシ　申込書'!K257</f>
        <v>370</v>
      </c>
      <c r="D178" s="79"/>
      <c r="E178" s="120" t="s">
        <v>1480</v>
      </c>
      <c r="F178" s="118" t="s">
        <v>579</v>
      </c>
      <c r="G178" s="199">
        <f>'折込チラシ　申込書'!K292</f>
        <v>410</v>
      </c>
    </row>
    <row r="179" spans="1:7" ht="17.45" customHeight="1" thickBot="1" x14ac:dyDescent="0.2">
      <c r="A179" s="132" t="s">
        <v>1256</v>
      </c>
      <c r="B179" s="133" t="s">
        <v>515</v>
      </c>
      <c r="C179" s="200">
        <f>'折込チラシ　申込書'!K258</f>
        <v>25</v>
      </c>
      <c r="D179" s="79"/>
      <c r="E179" s="120" t="s">
        <v>1481</v>
      </c>
      <c r="F179" s="118" t="s">
        <v>581</v>
      </c>
      <c r="G179" s="199">
        <f>'折込チラシ　申込書'!K293</f>
        <v>555</v>
      </c>
    </row>
    <row r="180" spans="1:7" ht="17.45" customHeight="1" x14ac:dyDescent="0.15">
      <c r="A180" s="368" t="s">
        <v>2386</v>
      </c>
      <c r="B180" s="368"/>
      <c r="C180" s="368"/>
      <c r="D180" s="79"/>
      <c r="E180" s="120" t="s">
        <v>1482</v>
      </c>
      <c r="F180" s="118" t="s">
        <v>583</v>
      </c>
      <c r="G180" s="199">
        <f>'折込チラシ　申込書'!K294</f>
        <v>55</v>
      </c>
    </row>
    <row r="181" spans="1:7" ht="17.45" customHeight="1" thickBot="1" x14ac:dyDescent="0.2">
      <c r="A181" s="368" t="s">
        <v>2387</v>
      </c>
      <c r="B181" s="368"/>
      <c r="C181" s="368"/>
      <c r="D181" s="84"/>
      <c r="E181" s="132" t="s">
        <v>1483</v>
      </c>
      <c r="F181" s="133" t="s">
        <v>585</v>
      </c>
      <c r="G181" s="200">
        <f>'折込チラシ　申込書'!K295</f>
        <v>290</v>
      </c>
    </row>
    <row r="182" spans="1:7" ht="17.45" customHeight="1" x14ac:dyDescent="0.15">
      <c r="A182" s="389"/>
      <c r="B182" s="365"/>
      <c r="C182" s="365"/>
      <c r="D182" s="84"/>
      <c r="E182" s="368" t="s">
        <v>2403</v>
      </c>
      <c r="F182" s="368"/>
      <c r="G182" s="368"/>
    </row>
    <row r="183" spans="1:7" ht="17.45" customHeight="1" thickBot="1" x14ac:dyDescent="0.2">
      <c r="A183" s="209"/>
      <c r="B183" s="210"/>
      <c r="C183" s="172"/>
      <c r="D183" s="84"/>
      <c r="E183" s="368" t="s">
        <v>2404</v>
      </c>
      <c r="F183" s="368"/>
      <c r="G183" s="368"/>
    </row>
    <row r="184" spans="1:7" ht="17.45" customHeight="1" x14ac:dyDescent="0.15">
      <c r="A184" s="130"/>
      <c r="B184" s="374" t="s">
        <v>12</v>
      </c>
      <c r="C184" s="376">
        <f>C186+C207+C216+G184</f>
        <v>8010</v>
      </c>
      <c r="D184" s="80"/>
      <c r="E184" s="127"/>
      <c r="F184" s="128" t="s">
        <v>1602</v>
      </c>
      <c r="G184" s="204">
        <f>SUM(G185:G191)</f>
        <v>1570</v>
      </c>
    </row>
    <row r="185" spans="1:7" ht="17.45" customHeight="1" x14ac:dyDescent="0.15">
      <c r="A185" s="123"/>
      <c r="B185" s="375"/>
      <c r="C185" s="377"/>
      <c r="D185" s="80"/>
      <c r="E185" s="120" t="s">
        <v>1484</v>
      </c>
      <c r="F185" s="118" t="s">
        <v>659</v>
      </c>
      <c r="G185" s="199">
        <f>'折込チラシ　申込書'!K334</f>
        <v>335</v>
      </c>
    </row>
    <row r="186" spans="1:7" ht="17.45" customHeight="1" x14ac:dyDescent="0.15">
      <c r="A186" s="129"/>
      <c r="B186" s="119" t="s">
        <v>1599</v>
      </c>
      <c r="C186" s="208">
        <f>SUM(C187:C202)</f>
        <v>5225</v>
      </c>
      <c r="D186" s="80"/>
      <c r="E186" s="120" t="s">
        <v>1485</v>
      </c>
      <c r="F186" s="118" t="s">
        <v>661</v>
      </c>
      <c r="G186" s="199">
        <f>'折込チラシ　申込書'!K335</f>
        <v>420</v>
      </c>
    </row>
    <row r="187" spans="1:7" ht="17.45" customHeight="1" x14ac:dyDescent="0.15">
      <c r="A187" s="120" t="s">
        <v>1257</v>
      </c>
      <c r="B187" s="118" t="s">
        <v>590</v>
      </c>
      <c r="C187" s="199">
        <f>'折込チラシ　申込書'!K298</f>
        <v>105</v>
      </c>
      <c r="D187" s="79"/>
      <c r="E187" s="120" t="s">
        <v>1486</v>
      </c>
      <c r="F187" s="118" t="s">
        <v>663</v>
      </c>
      <c r="G187" s="199">
        <f>'折込チラシ　申込書'!K336</f>
        <v>100</v>
      </c>
    </row>
    <row r="188" spans="1:7" ht="17.45" customHeight="1" x14ac:dyDescent="0.15">
      <c r="A188" s="120" t="s">
        <v>1258</v>
      </c>
      <c r="B188" s="118" t="s">
        <v>592</v>
      </c>
      <c r="C188" s="199">
        <f>'折込チラシ　申込書'!K299</f>
        <v>200</v>
      </c>
      <c r="D188" s="79"/>
      <c r="E188" s="120" t="s">
        <v>1487</v>
      </c>
      <c r="F188" s="118" t="s">
        <v>665</v>
      </c>
      <c r="G188" s="199">
        <f>'折込チラシ　申込書'!K337</f>
        <v>220</v>
      </c>
    </row>
    <row r="189" spans="1:7" ht="17.45" customHeight="1" x14ac:dyDescent="0.15">
      <c r="A189" s="120" t="s">
        <v>1259</v>
      </c>
      <c r="B189" s="118" t="s">
        <v>594</v>
      </c>
      <c r="C189" s="199">
        <f>'折込チラシ　申込書'!K300</f>
        <v>75</v>
      </c>
      <c r="D189" s="79"/>
      <c r="E189" s="120" t="s">
        <v>1488</v>
      </c>
      <c r="F189" s="118" t="s">
        <v>667</v>
      </c>
      <c r="G189" s="199">
        <f>'折込チラシ　申込書'!K338</f>
        <v>175</v>
      </c>
    </row>
    <row r="190" spans="1:7" ht="17.45" customHeight="1" x14ac:dyDescent="0.15">
      <c r="A190" s="120" t="s">
        <v>1260</v>
      </c>
      <c r="B190" s="118" t="s">
        <v>596</v>
      </c>
      <c r="C190" s="199">
        <f>'折込チラシ　申込書'!K301</f>
        <v>520</v>
      </c>
      <c r="D190" s="79"/>
      <c r="E190" s="120" t="s">
        <v>1489</v>
      </c>
      <c r="F190" s="118" t="s">
        <v>669</v>
      </c>
      <c r="G190" s="199">
        <f>'折込チラシ　申込書'!K339</f>
        <v>320</v>
      </c>
    </row>
    <row r="191" spans="1:7" ht="17.45" customHeight="1" thickBot="1" x14ac:dyDescent="0.2">
      <c r="A191" s="120" t="s">
        <v>1261</v>
      </c>
      <c r="B191" s="118" t="s">
        <v>598</v>
      </c>
      <c r="C191" s="199">
        <f>'折込チラシ　申込書'!K302</f>
        <v>685</v>
      </c>
      <c r="D191" s="79"/>
      <c r="E191" s="132"/>
      <c r="F191" s="205"/>
      <c r="G191" s="206"/>
    </row>
    <row r="192" spans="1:7" ht="17.45" customHeight="1" x14ac:dyDescent="0.15">
      <c r="A192" s="120" t="s">
        <v>1262</v>
      </c>
      <c r="B192" s="118" t="s">
        <v>600</v>
      </c>
      <c r="C192" s="199">
        <f>'折込チラシ　申込書'!K303</f>
        <v>165</v>
      </c>
      <c r="D192" s="79"/>
      <c r="E192" s="261"/>
      <c r="F192" s="259"/>
      <c r="G192" s="174"/>
    </row>
    <row r="193" spans="1:7" ht="17.45" customHeight="1" x14ac:dyDescent="0.15">
      <c r="A193" s="120" t="s">
        <v>1263</v>
      </c>
      <c r="B193" s="118" t="s">
        <v>602</v>
      </c>
      <c r="C193" s="199">
        <f>'折込チラシ　申込書'!K304</f>
        <v>335</v>
      </c>
      <c r="D193" s="79"/>
      <c r="E193" s="261"/>
      <c r="F193" s="259"/>
      <c r="G193" s="174"/>
    </row>
    <row r="194" spans="1:7" ht="17.45" customHeight="1" thickBot="1" x14ac:dyDescent="0.2">
      <c r="A194" s="120" t="s">
        <v>1264</v>
      </c>
      <c r="B194" s="118" t="s">
        <v>604</v>
      </c>
      <c r="C194" s="199">
        <f>'折込チラシ　申込書'!K305</f>
        <v>615</v>
      </c>
      <c r="D194" s="79"/>
      <c r="F194" s="262"/>
      <c r="G194" s="172"/>
    </row>
    <row r="195" spans="1:7" ht="17.45" customHeight="1" x14ac:dyDescent="0.15">
      <c r="A195" s="120" t="s">
        <v>1265</v>
      </c>
      <c r="B195" s="118" t="s">
        <v>606</v>
      </c>
      <c r="C195" s="199">
        <f>'折込チラシ　申込書'!K306</f>
        <v>625</v>
      </c>
      <c r="D195" s="79"/>
      <c r="E195" s="130"/>
      <c r="F195" s="374" t="s">
        <v>2</v>
      </c>
      <c r="G195" s="390">
        <f>SUM(G197+G218+C229+C241+C249)</f>
        <v>4780</v>
      </c>
    </row>
    <row r="196" spans="1:7" ht="17.45" customHeight="1" x14ac:dyDescent="0.15">
      <c r="A196" s="120" t="s">
        <v>1266</v>
      </c>
      <c r="B196" s="118" t="s">
        <v>608</v>
      </c>
      <c r="C196" s="199">
        <f>'折込チラシ　申込書'!K307</f>
        <v>325</v>
      </c>
      <c r="D196" s="79"/>
      <c r="E196" s="123"/>
      <c r="F196" s="375"/>
      <c r="G196" s="391"/>
    </row>
    <row r="197" spans="1:7" ht="17.45" customHeight="1" x14ac:dyDescent="0.15">
      <c r="A197" s="120" t="s">
        <v>1267</v>
      </c>
      <c r="B197" s="118" t="s">
        <v>610</v>
      </c>
      <c r="C197" s="199">
        <f>'折込チラシ　申込書'!K308</f>
        <v>145</v>
      </c>
      <c r="D197" s="79"/>
      <c r="E197" s="129"/>
      <c r="F197" s="119" t="s">
        <v>28</v>
      </c>
      <c r="G197" s="208">
        <f>SUM(G198:G213)</f>
        <v>3190</v>
      </c>
    </row>
    <row r="198" spans="1:7" ht="17.45" customHeight="1" x14ac:dyDescent="0.15">
      <c r="A198" s="120" t="s">
        <v>1268</v>
      </c>
      <c r="B198" s="118" t="s">
        <v>612</v>
      </c>
      <c r="C198" s="199">
        <f>'折込チラシ　申込書'!K309</f>
        <v>120</v>
      </c>
      <c r="D198" s="79"/>
      <c r="E198" s="120" t="s">
        <v>1490</v>
      </c>
      <c r="F198" s="118" t="s">
        <v>676</v>
      </c>
      <c r="G198" s="199">
        <f>'折込チラシ　申込書'!K343</f>
        <v>15</v>
      </c>
    </row>
    <row r="199" spans="1:7" ht="17.45" customHeight="1" x14ac:dyDescent="0.15">
      <c r="A199" s="281" t="s">
        <v>1269</v>
      </c>
      <c r="B199" s="121" t="s">
        <v>2398</v>
      </c>
      <c r="C199" s="199">
        <f>'折込チラシ　申込書'!K310</f>
        <v>0</v>
      </c>
      <c r="D199" s="79"/>
      <c r="E199" s="120" t="s">
        <v>1491</v>
      </c>
      <c r="F199" s="118" t="s">
        <v>678</v>
      </c>
      <c r="G199" s="199">
        <f>'折込チラシ　申込書'!K344</f>
        <v>35</v>
      </c>
    </row>
    <row r="200" spans="1:7" ht="17.45" customHeight="1" x14ac:dyDescent="0.15">
      <c r="A200" s="120" t="s">
        <v>1270</v>
      </c>
      <c r="B200" s="118" t="s">
        <v>616</v>
      </c>
      <c r="C200" s="199">
        <f>'折込チラシ　申込書'!K311</f>
        <v>1010</v>
      </c>
      <c r="D200" s="79"/>
      <c r="E200" s="120" t="s">
        <v>1492</v>
      </c>
      <c r="F200" s="118" t="s">
        <v>680</v>
      </c>
      <c r="G200" s="199">
        <f>'折込チラシ　申込書'!K345</f>
        <v>25</v>
      </c>
    </row>
    <row r="201" spans="1:7" ht="17.45" customHeight="1" x14ac:dyDescent="0.15">
      <c r="A201" s="120" t="s">
        <v>1271</v>
      </c>
      <c r="B201" s="118" t="s">
        <v>618</v>
      </c>
      <c r="C201" s="199">
        <f>'折込チラシ　申込書'!K312</f>
        <v>180</v>
      </c>
      <c r="D201" s="79"/>
      <c r="E201" s="120" t="s">
        <v>1493</v>
      </c>
      <c r="F201" s="118" t="s">
        <v>682</v>
      </c>
      <c r="G201" s="199">
        <f>'折込チラシ　申込書'!K346</f>
        <v>30</v>
      </c>
    </row>
    <row r="202" spans="1:7" ht="17.45" customHeight="1" thickBot="1" x14ac:dyDescent="0.2">
      <c r="A202" s="132" t="s">
        <v>1272</v>
      </c>
      <c r="B202" s="133" t="s">
        <v>622</v>
      </c>
      <c r="C202" s="200">
        <f>'折込チラシ　申込書'!K314</f>
        <v>120</v>
      </c>
      <c r="D202" s="79"/>
      <c r="E202" s="120" t="s">
        <v>1494</v>
      </c>
      <c r="F202" s="118" t="s">
        <v>684</v>
      </c>
      <c r="G202" s="199">
        <f>'折込チラシ　申込書'!K347</f>
        <v>45</v>
      </c>
    </row>
    <row r="203" spans="1:7" ht="17.45" customHeight="1" x14ac:dyDescent="0.15">
      <c r="A203" s="368" t="s">
        <v>2399</v>
      </c>
      <c r="B203" s="368"/>
      <c r="C203" s="368"/>
      <c r="D203" s="156"/>
      <c r="E203" s="120" t="s">
        <v>1495</v>
      </c>
      <c r="F203" s="118" t="s">
        <v>686</v>
      </c>
      <c r="G203" s="199">
        <f>'折込チラシ　申込書'!K348</f>
        <v>25</v>
      </c>
    </row>
    <row r="204" spans="1:7" ht="17.45" customHeight="1" x14ac:dyDescent="0.15">
      <c r="A204" s="368" t="s">
        <v>2400</v>
      </c>
      <c r="B204" s="368"/>
      <c r="C204" s="368"/>
      <c r="D204" s="79"/>
      <c r="E204" s="120" t="s">
        <v>1496</v>
      </c>
      <c r="F204" s="118" t="s">
        <v>688</v>
      </c>
      <c r="G204" s="199">
        <f>'折込チラシ　申込書'!K349</f>
        <v>290</v>
      </c>
    </row>
    <row r="205" spans="1:7" ht="17.45" customHeight="1" x14ac:dyDescent="0.15">
      <c r="A205" s="368" t="s">
        <v>2406</v>
      </c>
      <c r="B205" s="368"/>
      <c r="C205" s="368"/>
      <c r="D205" s="153"/>
      <c r="E205" s="120" t="s">
        <v>1497</v>
      </c>
      <c r="F205" s="118" t="s">
        <v>690</v>
      </c>
      <c r="G205" s="199">
        <f>'折込チラシ　申込書'!K350</f>
        <v>485</v>
      </c>
    </row>
    <row r="206" spans="1:7" ht="17.45" customHeight="1" thickBot="1" x14ac:dyDescent="0.2">
      <c r="A206" s="368" t="s">
        <v>2407</v>
      </c>
      <c r="B206" s="368"/>
      <c r="C206" s="368"/>
      <c r="D206" s="80"/>
      <c r="E206" s="120" t="s">
        <v>1498</v>
      </c>
      <c r="F206" s="118" t="s">
        <v>692</v>
      </c>
      <c r="G206" s="199">
        <f>'折込チラシ　申込書'!K351</f>
        <v>515</v>
      </c>
    </row>
    <row r="207" spans="1:7" ht="17.45" customHeight="1" x14ac:dyDescent="0.15">
      <c r="A207" s="127"/>
      <c r="B207" s="128" t="s">
        <v>1600</v>
      </c>
      <c r="C207" s="204">
        <f>SUM(C208:C213)</f>
        <v>750</v>
      </c>
      <c r="D207" s="79"/>
      <c r="E207" s="120" t="s">
        <v>1499</v>
      </c>
      <c r="F207" s="118" t="s">
        <v>694</v>
      </c>
      <c r="G207" s="199">
        <f>'折込チラシ　申込書'!K352</f>
        <v>450</v>
      </c>
    </row>
    <row r="208" spans="1:7" ht="17.45" customHeight="1" x14ac:dyDescent="0.15">
      <c r="A208" s="120" t="s">
        <v>1273</v>
      </c>
      <c r="B208" s="118" t="s">
        <v>625</v>
      </c>
      <c r="C208" s="199">
        <f>'折込チラシ　申込書'!K316</f>
        <v>155</v>
      </c>
      <c r="D208" s="79"/>
      <c r="E208" s="120" t="s">
        <v>1500</v>
      </c>
      <c r="F208" s="118" t="s">
        <v>696</v>
      </c>
      <c r="G208" s="199">
        <f>'折込チラシ　申込書'!K353</f>
        <v>240</v>
      </c>
    </row>
    <row r="209" spans="1:7" ht="17.45" customHeight="1" x14ac:dyDescent="0.15">
      <c r="A209" s="120" t="s">
        <v>1274</v>
      </c>
      <c r="B209" s="118" t="s">
        <v>631</v>
      </c>
      <c r="C209" s="199">
        <f>'折込チラシ　申込書'!K319</f>
        <v>285</v>
      </c>
      <c r="D209" s="156"/>
      <c r="E209" s="120" t="s">
        <v>1501</v>
      </c>
      <c r="F209" s="118" t="s">
        <v>698</v>
      </c>
      <c r="G209" s="199">
        <f>'折込チラシ　申込書'!K354</f>
        <v>85</v>
      </c>
    </row>
    <row r="210" spans="1:7" ht="17.45" customHeight="1" x14ac:dyDescent="0.15">
      <c r="A210" s="120" t="s">
        <v>1275</v>
      </c>
      <c r="B210" s="118" t="s">
        <v>633</v>
      </c>
      <c r="C210" s="199">
        <f>'折込チラシ　申込書'!K320</f>
        <v>290</v>
      </c>
      <c r="D210" s="79"/>
      <c r="E210" s="120" t="s">
        <v>1502</v>
      </c>
      <c r="F210" s="118" t="s">
        <v>700</v>
      </c>
      <c r="G210" s="199">
        <f>'折込チラシ　申込書'!K355</f>
        <v>530</v>
      </c>
    </row>
    <row r="211" spans="1:7" ht="17.45" customHeight="1" x14ac:dyDescent="0.15">
      <c r="A211" s="120" t="s">
        <v>1276</v>
      </c>
      <c r="B211" s="118" t="s">
        <v>635</v>
      </c>
      <c r="C211" s="199">
        <f>'折込チラシ　申込書'!K321</f>
        <v>5</v>
      </c>
      <c r="D211" s="79"/>
      <c r="E211" s="120" t="s">
        <v>1503</v>
      </c>
      <c r="F211" s="118" t="s">
        <v>702</v>
      </c>
      <c r="G211" s="199">
        <f>'折込チラシ　申込書'!K356</f>
        <v>65</v>
      </c>
    </row>
    <row r="212" spans="1:7" ht="17.45" customHeight="1" x14ac:dyDescent="0.15">
      <c r="A212" s="120" t="s">
        <v>1277</v>
      </c>
      <c r="B212" s="118" t="s">
        <v>637</v>
      </c>
      <c r="C212" s="199">
        <f>'折込チラシ　申込書'!K322</f>
        <v>15</v>
      </c>
      <c r="D212" s="79"/>
      <c r="E212" s="120" t="s">
        <v>1504</v>
      </c>
      <c r="F212" s="118" t="s">
        <v>704</v>
      </c>
      <c r="G212" s="199">
        <f>'折込チラシ　申込書'!K357</f>
        <v>305</v>
      </c>
    </row>
    <row r="213" spans="1:7" ht="17.45" customHeight="1" thickBot="1" x14ac:dyDescent="0.2">
      <c r="A213" s="254"/>
      <c r="B213" s="255"/>
      <c r="C213" s="256"/>
      <c r="D213" s="79"/>
      <c r="E213" s="132" t="s">
        <v>1505</v>
      </c>
      <c r="F213" s="133" t="s">
        <v>706</v>
      </c>
      <c r="G213" s="200">
        <f>'折込チラシ　申込書'!K358</f>
        <v>50</v>
      </c>
    </row>
    <row r="214" spans="1:7" ht="17.45" customHeight="1" x14ac:dyDescent="0.15">
      <c r="A214" s="257"/>
      <c r="B214" s="122"/>
      <c r="C214" s="173"/>
      <c r="D214" s="84"/>
      <c r="E214" s="365"/>
      <c r="F214" s="365"/>
      <c r="G214" s="365"/>
    </row>
    <row r="215" spans="1:7" ht="17.45" customHeight="1" thickBot="1" x14ac:dyDescent="0.2">
      <c r="D215" s="80"/>
      <c r="E215" s="261"/>
      <c r="F215" s="134"/>
      <c r="G215" s="263"/>
    </row>
    <row r="216" spans="1:7" ht="17.45" customHeight="1" x14ac:dyDescent="0.15">
      <c r="A216" s="127"/>
      <c r="B216" s="128" t="s">
        <v>1601</v>
      </c>
      <c r="C216" s="204">
        <f>SUM(C217:C225)</f>
        <v>465</v>
      </c>
      <c r="D216" s="156"/>
    </row>
    <row r="217" spans="1:7" ht="17.45" customHeight="1" thickBot="1" x14ac:dyDescent="0.2">
      <c r="A217" s="120" t="s">
        <v>1278</v>
      </c>
      <c r="B217" s="118" t="s">
        <v>642</v>
      </c>
      <c r="C217" s="199">
        <f>'折込チラシ　申込書'!K325</f>
        <v>80</v>
      </c>
      <c r="D217" s="79"/>
    </row>
    <row r="218" spans="1:7" ht="17.45" customHeight="1" x14ac:dyDescent="0.15">
      <c r="A218" s="120" t="s">
        <v>1279</v>
      </c>
      <c r="B218" s="118" t="s">
        <v>644</v>
      </c>
      <c r="C218" s="199">
        <f>'折込チラシ　申込書'!K326</f>
        <v>60</v>
      </c>
      <c r="D218" s="79"/>
      <c r="E218" s="127"/>
      <c r="F218" s="128" t="s">
        <v>29</v>
      </c>
      <c r="G218" s="204">
        <f>SUM(G219:G223)</f>
        <v>700</v>
      </c>
    </row>
    <row r="219" spans="1:7" ht="17.45" customHeight="1" x14ac:dyDescent="0.15">
      <c r="A219" s="120" t="s">
        <v>1280</v>
      </c>
      <c r="B219" s="118" t="s">
        <v>646</v>
      </c>
      <c r="C219" s="199">
        <f>'折込チラシ　申込書'!K327</f>
        <v>170</v>
      </c>
      <c r="D219" s="79"/>
      <c r="E219" s="120" t="s">
        <v>1506</v>
      </c>
      <c r="F219" s="118" t="s">
        <v>709</v>
      </c>
      <c r="G219" s="199">
        <f>'折込チラシ　申込書'!K360</f>
        <v>420</v>
      </c>
    </row>
    <row r="220" spans="1:7" ht="17.45" customHeight="1" x14ac:dyDescent="0.15">
      <c r="A220" s="120" t="s">
        <v>1281</v>
      </c>
      <c r="B220" s="118" t="s">
        <v>648</v>
      </c>
      <c r="C220" s="199">
        <f>'折込チラシ　申込書'!K328</f>
        <v>95</v>
      </c>
      <c r="D220" s="79"/>
      <c r="E220" s="120" t="s">
        <v>1507</v>
      </c>
      <c r="F220" s="235" t="s">
        <v>711</v>
      </c>
      <c r="G220" s="199">
        <f>'折込チラシ　申込書'!K361</f>
        <v>210</v>
      </c>
    </row>
    <row r="221" spans="1:7" ht="17.45" customHeight="1" x14ac:dyDescent="0.15">
      <c r="A221" s="281" t="s">
        <v>1282</v>
      </c>
      <c r="B221" s="121" t="s">
        <v>2389</v>
      </c>
      <c r="C221" s="198">
        <f>'折込チラシ　申込書'!K329</f>
        <v>0</v>
      </c>
      <c r="D221" s="79"/>
      <c r="E221" s="120" t="s">
        <v>1508</v>
      </c>
      <c r="F221" s="121" t="s">
        <v>2510</v>
      </c>
      <c r="G221" s="199">
        <f>'折込チラシ　申込書'!K362</f>
        <v>0</v>
      </c>
    </row>
    <row r="222" spans="1:7" ht="17.45" customHeight="1" x14ac:dyDescent="0.15">
      <c r="A222" s="120" t="s">
        <v>1283</v>
      </c>
      <c r="B222" s="118" t="s">
        <v>652</v>
      </c>
      <c r="C222" s="199">
        <f>'折込チラシ　申込書'!K330</f>
        <v>25</v>
      </c>
      <c r="D222" s="79"/>
      <c r="E222" s="120" t="s">
        <v>1509</v>
      </c>
      <c r="F222" s="118" t="s">
        <v>715</v>
      </c>
      <c r="G222" s="199">
        <f>'折込チラシ　申込書'!K363</f>
        <v>20</v>
      </c>
    </row>
    <row r="223" spans="1:7" ht="17.45" customHeight="1" thickBot="1" x14ac:dyDescent="0.2">
      <c r="A223" s="120" t="s">
        <v>1284</v>
      </c>
      <c r="B223" s="118" t="s">
        <v>654</v>
      </c>
      <c r="C223" s="199">
        <f>'折込チラシ　申込書'!K331</f>
        <v>20</v>
      </c>
      <c r="D223" s="79"/>
      <c r="E223" s="132" t="s">
        <v>1510</v>
      </c>
      <c r="F223" s="133" t="s">
        <v>717</v>
      </c>
      <c r="G223" s="200">
        <f>'折込チラシ　申込書'!K364</f>
        <v>50</v>
      </c>
    </row>
    <row r="224" spans="1:7" ht="17.45" customHeight="1" x14ac:dyDescent="0.15">
      <c r="A224" s="120" t="s">
        <v>1285</v>
      </c>
      <c r="B224" s="118" t="s">
        <v>656</v>
      </c>
      <c r="C224" s="199">
        <f>'折込チラシ　申込書'!K332</f>
        <v>15</v>
      </c>
      <c r="D224" s="79"/>
      <c r="G224" s="175"/>
    </row>
    <row r="225" spans="1:7" ht="17.45" customHeight="1" thickBot="1" x14ac:dyDescent="0.2">
      <c r="A225" s="132"/>
      <c r="B225" s="133"/>
      <c r="C225" s="200"/>
      <c r="D225" s="84"/>
      <c r="E225" s="310" t="s">
        <v>2508</v>
      </c>
      <c r="F225" s="310"/>
      <c r="G225" s="310"/>
    </row>
    <row r="226" spans="1:7" ht="17.45" customHeight="1" x14ac:dyDescent="0.15">
      <c r="A226" s="365"/>
      <c r="B226" s="365"/>
      <c r="C226" s="365"/>
      <c r="D226" s="84"/>
      <c r="E226" s="364" t="s">
        <v>2509</v>
      </c>
      <c r="F226" s="364"/>
      <c r="G226" s="364"/>
    </row>
    <row r="227" spans="1:7" ht="17.45" customHeight="1" x14ac:dyDescent="0.15">
      <c r="A227" s="365"/>
      <c r="B227" s="365"/>
      <c r="C227" s="365"/>
      <c r="D227" s="84"/>
      <c r="G227" s="175"/>
    </row>
    <row r="228" spans="1:7" ht="17.45" customHeight="1" thickBot="1" x14ac:dyDescent="0.2">
      <c r="A228" s="123"/>
      <c r="C228" s="175"/>
      <c r="D228" s="84"/>
      <c r="G228" s="175"/>
    </row>
    <row r="229" spans="1:7" ht="17.45" customHeight="1" x14ac:dyDescent="0.15">
      <c r="A229" s="127"/>
      <c r="B229" s="128" t="s">
        <v>31</v>
      </c>
      <c r="C229" s="196">
        <f>SUM(C230:C239)</f>
        <v>500</v>
      </c>
      <c r="D229" s="80"/>
      <c r="E229" s="131"/>
      <c r="F229" s="385" t="s">
        <v>37</v>
      </c>
      <c r="G229" s="386">
        <f>SUM(G231:G247)</f>
        <v>660</v>
      </c>
    </row>
    <row r="230" spans="1:7" ht="17.45" customHeight="1" x14ac:dyDescent="0.15">
      <c r="A230" s="120" t="s">
        <v>1286</v>
      </c>
      <c r="B230" s="118" t="s">
        <v>722</v>
      </c>
      <c r="C230" s="199">
        <f>'折込チラシ　申込書'!K367</f>
        <v>55</v>
      </c>
      <c r="D230" s="79"/>
      <c r="E230" s="115"/>
      <c r="F230" s="370"/>
      <c r="G230" s="367"/>
    </row>
    <row r="231" spans="1:7" ht="17.45" customHeight="1" x14ac:dyDescent="0.15">
      <c r="A231" s="120" t="s">
        <v>1287</v>
      </c>
      <c r="B231" s="118" t="s">
        <v>724</v>
      </c>
      <c r="C231" s="199">
        <f>'折込チラシ　申込書'!K368</f>
        <v>25</v>
      </c>
      <c r="D231" s="79"/>
      <c r="E231" s="120" t="s">
        <v>1511</v>
      </c>
      <c r="F231" s="118" t="s">
        <v>782</v>
      </c>
      <c r="G231" s="199">
        <f>'折込チラシ　申込書'!K399</f>
        <v>35</v>
      </c>
    </row>
    <row r="232" spans="1:7" ht="17.45" customHeight="1" x14ac:dyDescent="0.15">
      <c r="A232" s="120" t="s">
        <v>1288</v>
      </c>
      <c r="B232" s="118" t="s">
        <v>726</v>
      </c>
      <c r="C232" s="199">
        <f>'折込チラシ　申込書'!K369</f>
        <v>15</v>
      </c>
      <c r="D232" s="79"/>
      <c r="E232" s="120" t="s">
        <v>1512</v>
      </c>
      <c r="F232" s="118" t="s">
        <v>784</v>
      </c>
      <c r="G232" s="199">
        <f>'折込チラシ　申込書'!K400</f>
        <v>10</v>
      </c>
    </row>
    <row r="233" spans="1:7" ht="17.45" customHeight="1" x14ac:dyDescent="0.15">
      <c r="A233" s="120" t="s">
        <v>1289</v>
      </c>
      <c r="B233" s="118" t="s">
        <v>728</v>
      </c>
      <c r="C233" s="199">
        <f>'折込チラシ　申込書'!K370</f>
        <v>55</v>
      </c>
      <c r="D233" s="79"/>
      <c r="E233" s="120" t="s">
        <v>1513</v>
      </c>
      <c r="F233" s="118" t="s">
        <v>786</v>
      </c>
      <c r="G233" s="199">
        <f>'折込チラシ　申込書'!K401</f>
        <v>35</v>
      </c>
    </row>
    <row r="234" spans="1:7" ht="17.45" customHeight="1" x14ac:dyDescent="0.15">
      <c r="A234" s="120" t="s">
        <v>1290</v>
      </c>
      <c r="B234" s="118" t="s">
        <v>730</v>
      </c>
      <c r="C234" s="199">
        <f>'折込チラシ　申込書'!K371</f>
        <v>55</v>
      </c>
      <c r="D234" s="79"/>
      <c r="E234" s="120" t="s">
        <v>1514</v>
      </c>
      <c r="F234" s="118" t="s">
        <v>788</v>
      </c>
      <c r="G234" s="199">
        <f>'折込チラシ　申込書'!K402</f>
        <v>20</v>
      </c>
    </row>
    <row r="235" spans="1:7" ht="17.45" customHeight="1" x14ac:dyDescent="0.15">
      <c r="A235" s="120" t="s">
        <v>1291</v>
      </c>
      <c r="B235" s="118" t="s">
        <v>732</v>
      </c>
      <c r="C235" s="199">
        <f>'折込チラシ　申込書'!K372</f>
        <v>25</v>
      </c>
      <c r="D235" s="79"/>
      <c r="E235" s="120" t="s">
        <v>1515</v>
      </c>
      <c r="F235" s="118" t="s">
        <v>790</v>
      </c>
      <c r="G235" s="199">
        <f>'折込チラシ　申込書'!K403</f>
        <v>20</v>
      </c>
    </row>
    <row r="236" spans="1:7" ht="17.45" customHeight="1" x14ac:dyDescent="0.15">
      <c r="A236" s="120" t="s">
        <v>1292</v>
      </c>
      <c r="B236" s="118" t="s">
        <v>734</v>
      </c>
      <c r="C236" s="199">
        <f>'折込チラシ　申込書'!K373</f>
        <v>75</v>
      </c>
      <c r="D236" s="79"/>
      <c r="E236" s="120" t="s">
        <v>1516</v>
      </c>
      <c r="F236" s="118" t="s">
        <v>792</v>
      </c>
      <c r="G236" s="199">
        <f>'折込チラシ　申込書'!K404</f>
        <v>55</v>
      </c>
    </row>
    <row r="237" spans="1:7" ht="17.45" customHeight="1" x14ac:dyDescent="0.15">
      <c r="A237" s="120" t="s">
        <v>1293</v>
      </c>
      <c r="B237" s="118" t="s">
        <v>736</v>
      </c>
      <c r="C237" s="199">
        <f>'折込チラシ　申込書'!K374</f>
        <v>110</v>
      </c>
      <c r="D237" s="79"/>
      <c r="E237" s="120" t="s">
        <v>1517</v>
      </c>
      <c r="F237" s="118" t="s">
        <v>794</v>
      </c>
      <c r="G237" s="199">
        <f>'折込チラシ　申込書'!K405</f>
        <v>65</v>
      </c>
    </row>
    <row r="238" spans="1:7" ht="17.45" customHeight="1" x14ac:dyDescent="0.15">
      <c r="A238" s="120" t="s">
        <v>1294</v>
      </c>
      <c r="B238" s="118" t="s">
        <v>738</v>
      </c>
      <c r="C238" s="199">
        <f>'折込チラシ　申込書'!K375</f>
        <v>55</v>
      </c>
      <c r="D238" s="79"/>
      <c r="E238" s="120" t="s">
        <v>1518</v>
      </c>
      <c r="F238" s="118" t="s">
        <v>796</v>
      </c>
      <c r="G238" s="199">
        <f>'折込チラシ　申込書'!K406</f>
        <v>110</v>
      </c>
    </row>
    <row r="239" spans="1:7" ht="17.45" customHeight="1" thickBot="1" x14ac:dyDescent="0.2">
      <c r="A239" s="132" t="s">
        <v>1295</v>
      </c>
      <c r="B239" s="133" t="s">
        <v>740</v>
      </c>
      <c r="C239" s="200">
        <f>'折込チラシ　申込書'!K376</f>
        <v>30</v>
      </c>
      <c r="D239" s="79"/>
      <c r="E239" s="281" t="s">
        <v>1519</v>
      </c>
      <c r="F239" s="121" t="s">
        <v>2390</v>
      </c>
      <c r="G239" s="198">
        <f>'折込チラシ　申込書'!K407</f>
        <v>0</v>
      </c>
    </row>
    <row r="240" spans="1:7" ht="17.45" customHeight="1" thickBot="1" x14ac:dyDescent="0.2">
      <c r="A240" s="123"/>
      <c r="C240" s="174"/>
      <c r="D240" s="84"/>
      <c r="E240" s="120" t="s">
        <v>1520</v>
      </c>
      <c r="F240" s="118" t="s">
        <v>2391</v>
      </c>
      <c r="G240" s="199">
        <f>'折込チラシ　申込書'!K408</f>
        <v>65</v>
      </c>
    </row>
    <row r="241" spans="1:7" ht="17.45" customHeight="1" x14ac:dyDescent="0.15">
      <c r="A241" s="127"/>
      <c r="B241" s="128" t="s">
        <v>1603</v>
      </c>
      <c r="C241" s="204">
        <f>SUM(C242:C247)</f>
        <v>115</v>
      </c>
      <c r="D241" s="80"/>
      <c r="E241" s="120" t="s">
        <v>1521</v>
      </c>
      <c r="F241" s="118" t="s">
        <v>801</v>
      </c>
      <c r="G241" s="199">
        <f>'折込チラシ　申込書'!K409</f>
        <v>85</v>
      </c>
    </row>
    <row r="242" spans="1:7" ht="17.45" customHeight="1" x14ac:dyDescent="0.15">
      <c r="A242" s="120" t="s">
        <v>1296</v>
      </c>
      <c r="B242" s="118" t="s">
        <v>743</v>
      </c>
      <c r="C242" s="199">
        <f>'折込チラシ　申込書'!K378</f>
        <v>20</v>
      </c>
      <c r="D242" s="79"/>
      <c r="E242" s="120" t="s">
        <v>1522</v>
      </c>
      <c r="F242" s="118" t="s">
        <v>803</v>
      </c>
      <c r="G242" s="199">
        <f>'折込チラシ　申込書'!K410</f>
        <v>30</v>
      </c>
    </row>
    <row r="243" spans="1:7" ht="17.45" customHeight="1" x14ac:dyDescent="0.15">
      <c r="A243" s="120" t="s">
        <v>1297</v>
      </c>
      <c r="B243" s="118" t="s">
        <v>745</v>
      </c>
      <c r="C243" s="199">
        <f>'折込チラシ　申込書'!K379</f>
        <v>35</v>
      </c>
      <c r="D243" s="79"/>
      <c r="E243" s="120" t="s">
        <v>1523</v>
      </c>
      <c r="F243" s="118" t="s">
        <v>805</v>
      </c>
      <c r="G243" s="199">
        <f>'折込チラシ　申込書'!K411</f>
        <v>25</v>
      </c>
    </row>
    <row r="244" spans="1:7" ht="17.45" customHeight="1" x14ac:dyDescent="0.15">
      <c r="A244" s="120" t="s">
        <v>1298</v>
      </c>
      <c r="B244" s="118" t="s">
        <v>747</v>
      </c>
      <c r="C244" s="199">
        <f>'折込チラシ　申込書'!K380</f>
        <v>20</v>
      </c>
      <c r="D244" s="79"/>
      <c r="E244" s="120" t="s">
        <v>1524</v>
      </c>
      <c r="F244" s="118" t="s">
        <v>807</v>
      </c>
      <c r="G244" s="199">
        <f>'折込チラシ　申込書'!K412</f>
        <v>50</v>
      </c>
    </row>
    <row r="245" spans="1:7" ht="17.45" customHeight="1" x14ac:dyDescent="0.15">
      <c r="A245" s="120" t="s">
        <v>1299</v>
      </c>
      <c r="B245" s="118" t="s">
        <v>749</v>
      </c>
      <c r="C245" s="199">
        <f>'折込チラシ　申込書'!K381</f>
        <v>15</v>
      </c>
      <c r="D245" s="79"/>
      <c r="E245" s="120" t="s">
        <v>1525</v>
      </c>
      <c r="F245" s="118" t="s">
        <v>809</v>
      </c>
      <c r="G245" s="199">
        <f>'折込チラシ　申込書'!K413</f>
        <v>15</v>
      </c>
    </row>
    <row r="246" spans="1:7" ht="17.45" customHeight="1" x14ac:dyDescent="0.15">
      <c r="A246" s="120" t="s">
        <v>1300</v>
      </c>
      <c r="B246" s="118" t="s">
        <v>751</v>
      </c>
      <c r="C246" s="199">
        <f>'折込チラシ　申込書'!K382</f>
        <v>15</v>
      </c>
      <c r="D246" s="79"/>
      <c r="E246" s="120" t="s">
        <v>1526</v>
      </c>
      <c r="F246" s="118" t="s">
        <v>811</v>
      </c>
      <c r="G246" s="199">
        <f>'折込チラシ　申込書'!K414</f>
        <v>35</v>
      </c>
    </row>
    <row r="247" spans="1:7" ht="17.45" customHeight="1" thickBot="1" x14ac:dyDescent="0.2">
      <c r="A247" s="132" t="s">
        <v>1301</v>
      </c>
      <c r="B247" s="133" t="s">
        <v>753</v>
      </c>
      <c r="C247" s="200">
        <f>'折込チラシ　申込書'!K383</f>
        <v>10</v>
      </c>
      <c r="D247" s="79"/>
      <c r="E247" s="132" t="s">
        <v>1527</v>
      </c>
      <c r="F247" s="133" t="s">
        <v>813</v>
      </c>
      <c r="G247" s="200">
        <f>'折込チラシ　申込書'!K415</f>
        <v>5</v>
      </c>
    </row>
    <row r="248" spans="1:7" ht="17.45" customHeight="1" thickBot="1" x14ac:dyDescent="0.2">
      <c r="A248" s="123"/>
      <c r="C248" s="174"/>
      <c r="D248" s="84"/>
      <c r="E248" s="388"/>
      <c r="F248" s="388"/>
      <c r="G248" s="388"/>
    </row>
    <row r="249" spans="1:7" ht="17.45" customHeight="1" thickBot="1" x14ac:dyDescent="0.2">
      <c r="A249" s="127"/>
      <c r="B249" s="128" t="s">
        <v>30</v>
      </c>
      <c r="C249" s="204">
        <f>SUM(C250:C262)</f>
        <v>275</v>
      </c>
      <c r="D249" s="80"/>
      <c r="E249" s="388"/>
      <c r="F249" s="388"/>
      <c r="G249" s="388"/>
    </row>
    <row r="250" spans="1:7" ht="17.45" customHeight="1" x14ac:dyDescent="0.15">
      <c r="A250" s="120" t="s">
        <v>1302</v>
      </c>
      <c r="B250" s="118" t="s">
        <v>756</v>
      </c>
      <c r="C250" s="199">
        <f>'折込チラシ　申込書'!K385</f>
        <v>65</v>
      </c>
      <c r="D250" s="79"/>
      <c r="E250" s="114"/>
      <c r="F250" s="369" t="s">
        <v>9</v>
      </c>
      <c r="G250" s="366">
        <f>SUM(G252:G257)</f>
        <v>475</v>
      </c>
    </row>
    <row r="251" spans="1:7" ht="17.45" customHeight="1" x14ac:dyDescent="0.15">
      <c r="A251" s="120" t="s">
        <v>1303</v>
      </c>
      <c r="B251" s="118" t="s">
        <v>758</v>
      </c>
      <c r="C251" s="199">
        <f>'折込チラシ　申込書'!K386</f>
        <v>40</v>
      </c>
      <c r="D251" s="79"/>
      <c r="E251" s="115"/>
      <c r="F251" s="370"/>
      <c r="G251" s="367"/>
    </row>
    <row r="252" spans="1:7" ht="17.45" customHeight="1" x14ac:dyDescent="0.15">
      <c r="A252" s="120" t="s">
        <v>1304</v>
      </c>
      <c r="B252" s="118" t="s">
        <v>760</v>
      </c>
      <c r="C252" s="199">
        <f>'折込チラシ　申込書'!K387</f>
        <v>25</v>
      </c>
      <c r="D252" s="79"/>
      <c r="E252" s="120" t="s">
        <v>1528</v>
      </c>
      <c r="F252" s="118" t="s">
        <v>831</v>
      </c>
      <c r="G252" s="199">
        <f>'折込チラシ　申込書'!K423</f>
        <v>100</v>
      </c>
    </row>
    <row r="253" spans="1:7" ht="17.45" customHeight="1" x14ac:dyDescent="0.15">
      <c r="A253" s="120" t="s">
        <v>1305</v>
      </c>
      <c r="B253" s="118" t="s">
        <v>762</v>
      </c>
      <c r="C253" s="199">
        <f>'折込チラシ　申込書'!K388</f>
        <v>50</v>
      </c>
      <c r="D253" s="79"/>
      <c r="E253" s="120" t="s">
        <v>1529</v>
      </c>
      <c r="F253" s="118" t="s">
        <v>833</v>
      </c>
      <c r="G253" s="199">
        <f>'折込チラシ　申込書'!K424</f>
        <v>25</v>
      </c>
    </row>
    <row r="254" spans="1:7" ht="17.45" customHeight="1" x14ac:dyDescent="0.15">
      <c r="A254" s="120" t="s">
        <v>1306</v>
      </c>
      <c r="B254" s="118" t="s">
        <v>2184</v>
      </c>
      <c r="C254" s="199">
        <f>'折込チラシ　申込書'!K389</f>
        <v>5</v>
      </c>
      <c r="D254" s="79"/>
      <c r="E254" s="120" t="s">
        <v>1530</v>
      </c>
      <c r="F254" s="118" t="s">
        <v>835</v>
      </c>
      <c r="G254" s="199">
        <f>'折込チラシ　申込書'!K425</f>
        <v>85</v>
      </c>
    </row>
    <row r="255" spans="1:7" ht="17.45" customHeight="1" x14ac:dyDescent="0.15">
      <c r="A255" s="120" t="s">
        <v>1307</v>
      </c>
      <c r="B255" s="118" t="s">
        <v>765</v>
      </c>
      <c r="C255" s="199">
        <f>'折込チラシ　申込書'!K390</f>
        <v>25</v>
      </c>
      <c r="D255" s="79"/>
      <c r="E255" s="120" t="s">
        <v>1531</v>
      </c>
      <c r="F255" s="118" t="s">
        <v>837</v>
      </c>
      <c r="G255" s="199">
        <f>'折込チラシ　申込書'!K426</f>
        <v>100</v>
      </c>
    </row>
    <row r="256" spans="1:7" ht="17.45" customHeight="1" x14ac:dyDescent="0.15">
      <c r="A256" s="120" t="s">
        <v>1308</v>
      </c>
      <c r="B256" s="118" t="s">
        <v>767</v>
      </c>
      <c r="C256" s="199">
        <f>'折込チラシ　申込書'!K391</f>
        <v>20</v>
      </c>
      <c r="D256" s="79"/>
      <c r="E256" s="120" t="s">
        <v>1532</v>
      </c>
      <c r="F256" s="118" t="s">
        <v>839</v>
      </c>
      <c r="G256" s="199">
        <f>'折込チラシ　申込書'!K427</f>
        <v>130</v>
      </c>
    </row>
    <row r="257" spans="1:7" ht="17.45" customHeight="1" thickBot="1" x14ac:dyDescent="0.2">
      <c r="A257" s="120" t="s">
        <v>1309</v>
      </c>
      <c r="B257" s="118" t="s">
        <v>769</v>
      </c>
      <c r="C257" s="199">
        <f>'折込チラシ　申込書'!K392</f>
        <v>10</v>
      </c>
      <c r="D257" s="79"/>
      <c r="E257" s="132" t="s">
        <v>1533</v>
      </c>
      <c r="F257" s="133" t="s">
        <v>841</v>
      </c>
      <c r="G257" s="200">
        <f>'折込チラシ　申込書'!K428</f>
        <v>35</v>
      </c>
    </row>
    <row r="258" spans="1:7" ht="17.45" customHeight="1" x14ac:dyDescent="0.15">
      <c r="A258" s="120" t="s">
        <v>1310</v>
      </c>
      <c r="B258" s="118" t="s">
        <v>771</v>
      </c>
      <c r="C258" s="199">
        <f>'折込チラシ　申込書'!K393</f>
        <v>10</v>
      </c>
      <c r="D258" s="79"/>
      <c r="E258" s="312" t="s">
        <v>2611</v>
      </c>
      <c r="G258" s="175"/>
    </row>
    <row r="259" spans="1:7" ht="17.45" customHeight="1" thickBot="1" x14ac:dyDescent="0.2">
      <c r="A259" s="120" t="s">
        <v>1311</v>
      </c>
      <c r="B259" s="118" t="s">
        <v>773</v>
      </c>
      <c r="C259" s="199">
        <f>'折込チラシ　申込書'!K394</f>
        <v>5</v>
      </c>
      <c r="D259" s="79"/>
      <c r="E259" s="123"/>
      <c r="G259" s="175"/>
    </row>
    <row r="260" spans="1:7" ht="17.45" customHeight="1" x14ac:dyDescent="0.15">
      <c r="A260" s="120" t="s">
        <v>1312</v>
      </c>
      <c r="B260" s="118" t="s">
        <v>775</v>
      </c>
      <c r="C260" s="199">
        <f>'折込チラシ　申込書'!K395</f>
        <v>5</v>
      </c>
      <c r="D260" s="79"/>
      <c r="E260" s="114" t="s">
        <v>17</v>
      </c>
      <c r="F260" s="369" t="s">
        <v>33</v>
      </c>
      <c r="G260" s="366">
        <f>SUM(G262:G267)</f>
        <v>165</v>
      </c>
    </row>
    <row r="261" spans="1:7" ht="17.45" customHeight="1" x14ac:dyDescent="0.15">
      <c r="A261" s="120" t="s">
        <v>2183</v>
      </c>
      <c r="B261" s="118" t="s">
        <v>2277</v>
      </c>
      <c r="C261" s="199">
        <f>'折込チラシ　申込書'!K396</f>
        <v>5</v>
      </c>
      <c r="D261" s="79"/>
      <c r="E261" s="115"/>
      <c r="F261" s="370"/>
      <c r="G261" s="367"/>
    </row>
    <row r="262" spans="1:7" ht="17.45" customHeight="1" thickBot="1" x14ac:dyDescent="0.2">
      <c r="A262" s="132" t="s">
        <v>1313</v>
      </c>
      <c r="B262" s="211" t="s">
        <v>2278</v>
      </c>
      <c r="C262" s="200">
        <f>'折込チラシ　申込書'!K397</f>
        <v>10</v>
      </c>
      <c r="D262" s="79"/>
      <c r="E262" s="120" t="s">
        <v>1534</v>
      </c>
      <c r="F262" s="118" t="s">
        <v>963</v>
      </c>
      <c r="G262" s="199">
        <f>'折込チラシ　申込書'!K490</f>
        <v>25</v>
      </c>
    </row>
    <row r="263" spans="1:7" ht="17.45" customHeight="1" thickBot="1" x14ac:dyDescent="0.2">
      <c r="A263" s="123"/>
      <c r="C263" s="174"/>
      <c r="D263" s="84"/>
      <c r="E263" s="120" t="s">
        <v>1535</v>
      </c>
      <c r="F263" s="118" t="s">
        <v>965</v>
      </c>
      <c r="G263" s="199">
        <f>'折込チラシ　申込書'!K491</f>
        <v>40</v>
      </c>
    </row>
    <row r="264" spans="1:7" ht="17.45" customHeight="1" x14ac:dyDescent="0.15">
      <c r="A264" s="114"/>
      <c r="B264" s="369" t="s">
        <v>38</v>
      </c>
      <c r="C264" s="366">
        <f>SUM(C266:C270)</f>
        <v>755</v>
      </c>
      <c r="D264" s="80"/>
      <c r="E264" s="120" t="s">
        <v>1536</v>
      </c>
      <c r="F264" s="118" t="s">
        <v>967</v>
      </c>
      <c r="G264" s="199">
        <f>'折込チラシ　申込書'!K492</f>
        <v>30</v>
      </c>
    </row>
    <row r="265" spans="1:7" ht="17.45" customHeight="1" x14ac:dyDescent="0.15">
      <c r="A265" s="115"/>
      <c r="B265" s="370"/>
      <c r="C265" s="367"/>
      <c r="D265" s="80"/>
      <c r="E265" s="120" t="s">
        <v>1537</v>
      </c>
      <c r="F265" s="118" t="s">
        <v>969</v>
      </c>
      <c r="G265" s="199">
        <f>'折込チラシ　申込書'!K493</f>
        <v>20</v>
      </c>
    </row>
    <row r="266" spans="1:7" ht="17.45" customHeight="1" x14ac:dyDescent="0.15">
      <c r="A266" s="120" t="s">
        <v>1314</v>
      </c>
      <c r="B266" s="118" t="s">
        <v>818</v>
      </c>
      <c r="C266" s="199">
        <f>'折込チラシ　申込書'!K417</f>
        <v>85</v>
      </c>
      <c r="D266" s="79"/>
      <c r="E266" s="120" t="s">
        <v>1538</v>
      </c>
      <c r="F266" s="118" t="s">
        <v>971</v>
      </c>
      <c r="G266" s="199">
        <f>'折込チラシ　申込書'!K494</f>
        <v>20</v>
      </c>
    </row>
    <row r="267" spans="1:7" ht="17.45" customHeight="1" thickBot="1" x14ac:dyDescent="0.2">
      <c r="A267" s="120" t="s">
        <v>1315</v>
      </c>
      <c r="B267" s="118" t="s">
        <v>820</v>
      </c>
      <c r="C267" s="199">
        <f>'折込チラシ　申込書'!K418</f>
        <v>65</v>
      </c>
      <c r="D267" s="79"/>
      <c r="E267" s="132" t="s">
        <v>1539</v>
      </c>
      <c r="F267" s="133" t="s">
        <v>1622</v>
      </c>
      <c r="G267" s="200">
        <f>'折込チラシ　申込書'!K495</f>
        <v>30</v>
      </c>
    </row>
    <row r="268" spans="1:7" ht="17.45" customHeight="1" x14ac:dyDescent="0.15">
      <c r="A268" s="120" t="s">
        <v>1316</v>
      </c>
      <c r="B268" s="118" t="s">
        <v>822</v>
      </c>
      <c r="C268" s="199">
        <f>'折込チラシ　申込書'!K419</f>
        <v>315</v>
      </c>
      <c r="D268" s="79"/>
      <c r="E268" s="123"/>
      <c r="F268" s="135"/>
      <c r="G268" s="175"/>
    </row>
    <row r="269" spans="1:7" ht="17.45" customHeight="1" x14ac:dyDescent="0.15">
      <c r="A269" s="120" t="s">
        <v>1317</v>
      </c>
      <c r="B269" s="118" t="s">
        <v>824</v>
      </c>
      <c r="C269" s="199">
        <f>'折込チラシ　申込書'!K420</f>
        <v>270</v>
      </c>
      <c r="D269" s="79"/>
      <c r="E269" s="123"/>
      <c r="G269" s="174"/>
    </row>
    <row r="270" spans="1:7" ht="17.45" customHeight="1" thickBot="1" x14ac:dyDescent="0.2">
      <c r="A270" s="132" t="s">
        <v>1318</v>
      </c>
      <c r="B270" s="133" t="s">
        <v>826</v>
      </c>
      <c r="C270" s="200">
        <f>'折込チラシ　申込書'!K421</f>
        <v>20</v>
      </c>
      <c r="D270" s="79"/>
      <c r="E270" s="123"/>
      <c r="G270" s="174"/>
    </row>
    <row r="271" spans="1:7" ht="17.45" customHeight="1" x14ac:dyDescent="0.15">
      <c r="A271" s="313" t="s">
        <v>2610</v>
      </c>
      <c r="C271" s="174"/>
      <c r="D271" s="84"/>
      <c r="E271" s="123"/>
      <c r="G271" s="174"/>
    </row>
    <row r="272" spans="1:7" ht="17.45" customHeight="1" x14ac:dyDescent="0.15">
      <c r="A272" s="136"/>
      <c r="C272" s="174"/>
      <c r="D272" s="84"/>
      <c r="E272" s="123"/>
      <c r="G272" s="174"/>
    </row>
    <row r="273" spans="1:12" ht="17.45" customHeight="1" thickBot="1" x14ac:dyDescent="0.2">
      <c r="A273" s="123"/>
      <c r="C273" s="174"/>
      <c r="D273" s="84"/>
      <c r="E273" s="123"/>
      <c r="G273" s="174"/>
    </row>
    <row r="274" spans="1:12" ht="17.45" customHeight="1" x14ac:dyDescent="0.15">
      <c r="A274" s="114" t="s">
        <v>17</v>
      </c>
      <c r="B274" s="369" t="s">
        <v>36</v>
      </c>
      <c r="C274" s="366">
        <f>SUM(C276:C295)</f>
        <v>1130</v>
      </c>
      <c r="D274" s="80"/>
      <c r="E274" s="114"/>
      <c r="F274" s="369" t="s">
        <v>10</v>
      </c>
      <c r="G274" s="366">
        <f>SUM(G276:G295)</f>
        <v>715</v>
      </c>
      <c r="H274" s="80"/>
    </row>
    <row r="275" spans="1:12" ht="17.45" customHeight="1" x14ac:dyDescent="0.15">
      <c r="A275" s="115"/>
      <c r="B275" s="370"/>
      <c r="C275" s="367"/>
      <c r="D275" s="80"/>
      <c r="E275" s="115"/>
      <c r="F275" s="370"/>
      <c r="G275" s="367"/>
      <c r="H275" s="80"/>
    </row>
    <row r="276" spans="1:12" ht="17.45" customHeight="1" x14ac:dyDescent="0.15">
      <c r="A276" s="281" t="s">
        <v>1319</v>
      </c>
      <c r="B276" s="121" t="s">
        <v>2397</v>
      </c>
      <c r="C276" s="198">
        <f>'折込チラシ　申込書'!K430</f>
        <v>0</v>
      </c>
      <c r="D276" s="79"/>
      <c r="E276" s="120" t="s">
        <v>1338</v>
      </c>
      <c r="F276" s="118" t="s">
        <v>887</v>
      </c>
      <c r="G276" s="199">
        <f>'折込チラシ　申込書'!K451</f>
        <v>70</v>
      </c>
      <c r="H276" s="79"/>
    </row>
    <row r="277" spans="1:12" ht="17.45" customHeight="1" x14ac:dyDescent="0.15">
      <c r="A277" s="120" t="s">
        <v>1320</v>
      </c>
      <c r="B277" s="118" t="s">
        <v>848</v>
      </c>
      <c r="C277" s="199">
        <f>'折込チラシ　申込書'!K431</f>
        <v>50</v>
      </c>
      <c r="D277" s="79"/>
      <c r="E277" s="120" t="s">
        <v>1339</v>
      </c>
      <c r="F277" s="118" t="s">
        <v>889</v>
      </c>
      <c r="G277" s="199">
        <f>'折込チラシ　申込書'!K452</f>
        <v>50</v>
      </c>
      <c r="H277" s="79"/>
    </row>
    <row r="278" spans="1:12" ht="17.45" customHeight="1" x14ac:dyDescent="0.15">
      <c r="A278" s="120" t="s">
        <v>1321</v>
      </c>
      <c r="B278" s="118" t="s">
        <v>850</v>
      </c>
      <c r="C278" s="199">
        <f>'折込チラシ　申込書'!K432</f>
        <v>20</v>
      </c>
      <c r="D278" s="79"/>
      <c r="E278" s="120" t="s">
        <v>1340</v>
      </c>
      <c r="F278" s="118" t="s">
        <v>891</v>
      </c>
      <c r="G278" s="199">
        <f>'折込チラシ　申込書'!K453</f>
        <v>45</v>
      </c>
      <c r="H278" s="79"/>
      <c r="K278" s="83"/>
      <c r="L278" s="83"/>
    </row>
    <row r="279" spans="1:12" s="83" customFormat="1" ht="17.45" customHeight="1" x14ac:dyDescent="0.15">
      <c r="A279" s="120" t="s">
        <v>1322</v>
      </c>
      <c r="B279" s="118" t="s">
        <v>852</v>
      </c>
      <c r="C279" s="199">
        <f>'折込チラシ　申込書'!K433</f>
        <v>40</v>
      </c>
      <c r="D279" s="79"/>
      <c r="E279" s="120" t="s">
        <v>1341</v>
      </c>
      <c r="F279" s="118" t="s">
        <v>893</v>
      </c>
      <c r="G279" s="199">
        <f>'折込チラシ　申込書'!K454</f>
        <v>15</v>
      </c>
      <c r="H279" s="79"/>
    </row>
    <row r="280" spans="1:12" s="83" customFormat="1" ht="17.45" customHeight="1" x14ac:dyDescent="0.15">
      <c r="A280" s="120" t="s">
        <v>1323</v>
      </c>
      <c r="B280" s="118" t="s">
        <v>854</v>
      </c>
      <c r="C280" s="199">
        <f>'折込チラシ　申込書'!K434</f>
        <v>180</v>
      </c>
      <c r="D280" s="79"/>
      <c r="E280" s="120" t="s">
        <v>1342</v>
      </c>
      <c r="F280" s="118" t="s">
        <v>895</v>
      </c>
      <c r="G280" s="199">
        <f>'折込チラシ　申込書'!K455</f>
        <v>30</v>
      </c>
      <c r="H280" s="79"/>
    </row>
    <row r="281" spans="1:12" s="83" customFormat="1" ht="17.45" customHeight="1" x14ac:dyDescent="0.15">
      <c r="A281" s="120" t="s">
        <v>1324</v>
      </c>
      <c r="B281" s="118" t="s">
        <v>856</v>
      </c>
      <c r="C281" s="199">
        <f>'折込チラシ　申込書'!K435</f>
        <v>370</v>
      </c>
      <c r="D281" s="79"/>
      <c r="E281" s="120" t="s">
        <v>1343</v>
      </c>
      <c r="F281" s="118" t="s">
        <v>897</v>
      </c>
      <c r="G281" s="199">
        <f>'折込チラシ　申込書'!K456</f>
        <v>35</v>
      </c>
      <c r="H281" s="79"/>
    </row>
    <row r="282" spans="1:12" s="83" customFormat="1" ht="17.45" customHeight="1" x14ac:dyDescent="0.15">
      <c r="A282" s="120" t="s">
        <v>1325</v>
      </c>
      <c r="B282" s="118" t="s">
        <v>858</v>
      </c>
      <c r="C282" s="199">
        <f>'折込チラシ　申込書'!K436</f>
        <v>10</v>
      </c>
      <c r="D282" s="79"/>
      <c r="E282" s="120" t="s">
        <v>1344</v>
      </c>
      <c r="F282" s="118" t="s">
        <v>899</v>
      </c>
      <c r="G282" s="199">
        <f>'折込チラシ　申込書'!K457</f>
        <v>35</v>
      </c>
      <c r="H282" s="79"/>
    </row>
    <row r="283" spans="1:12" s="83" customFormat="1" ht="17.45" customHeight="1" x14ac:dyDescent="0.15">
      <c r="A283" s="120" t="s">
        <v>1326</v>
      </c>
      <c r="B283" s="118" t="s">
        <v>860</v>
      </c>
      <c r="C283" s="199">
        <f>'折込チラシ　申込書'!K437</f>
        <v>20</v>
      </c>
      <c r="D283" s="79"/>
      <c r="E283" s="120" t="s">
        <v>1345</v>
      </c>
      <c r="F283" s="118" t="s">
        <v>901</v>
      </c>
      <c r="G283" s="199">
        <f>'折込チラシ　申込書'!K458</f>
        <v>25</v>
      </c>
      <c r="H283" s="79"/>
    </row>
    <row r="284" spans="1:12" s="83" customFormat="1" ht="17.45" customHeight="1" x14ac:dyDescent="0.15">
      <c r="A284" s="120" t="s">
        <v>1327</v>
      </c>
      <c r="B284" s="118" t="s">
        <v>862</v>
      </c>
      <c r="C284" s="199">
        <f>'折込チラシ　申込書'!K438</f>
        <v>60</v>
      </c>
      <c r="D284" s="79"/>
      <c r="E284" s="120" t="s">
        <v>1346</v>
      </c>
      <c r="F284" s="118" t="s">
        <v>903</v>
      </c>
      <c r="G284" s="199">
        <f>'折込チラシ　申込書'!K459</f>
        <v>30</v>
      </c>
      <c r="H284" s="79"/>
      <c r="K284" s="76"/>
      <c r="L284" s="76"/>
    </row>
    <row r="285" spans="1:12" ht="17.45" customHeight="1" x14ac:dyDescent="0.15">
      <c r="A285" s="120" t="s">
        <v>1328</v>
      </c>
      <c r="B285" s="118" t="s">
        <v>864</v>
      </c>
      <c r="C285" s="199">
        <f>'折込チラシ　申込書'!K439</f>
        <v>65</v>
      </c>
      <c r="D285" s="79"/>
      <c r="E285" s="120" t="s">
        <v>1347</v>
      </c>
      <c r="F285" s="118" t="s">
        <v>905</v>
      </c>
      <c r="G285" s="199">
        <f>'折込チラシ　申込書'!K460</f>
        <v>10</v>
      </c>
      <c r="H285" s="79"/>
    </row>
    <row r="286" spans="1:12" ht="17.45" customHeight="1" x14ac:dyDescent="0.15">
      <c r="A286" s="120" t="s">
        <v>1329</v>
      </c>
      <c r="B286" s="118" t="s">
        <v>866</v>
      </c>
      <c r="C286" s="199">
        <f>'折込チラシ　申込書'!K440</f>
        <v>35</v>
      </c>
      <c r="D286" s="79"/>
      <c r="E286" s="120" t="s">
        <v>1348</v>
      </c>
      <c r="F286" s="118" t="s">
        <v>907</v>
      </c>
      <c r="G286" s="199">
        <f>'折込チラシ　申込書'!K461</f>
        <v>10</v>
      </c>
      <c r="H286" s="79"/>
    </row>
    <row r="287" spans="1:12" ht="17.45" customHeight="1" x14ac:dyDescent="0.15">
      <c r="A287" s="120" t="s">
        <v>1330</v>
      </c>
      <c r="B287" s="118" t="s">
        <v>868</v>
      </c>
      <c r="C287" s="199">
        <f>'折込チラシ　申込書'!K441</f>
        <v>30</v>
      </c>
      <c r="D287" s="79"/>
      <c r="E287" s="120" t="s">
        <v>1349</v>
      </c>
      <c r="F287" s="118" t="s">
        <v>909</v>
      </c>
      <c r="G287" s="199">
        <f>'折込チラシ　申込書'!K462</f>
        <v>90</v>
      </c>
      <c r="H287" s="79"/>
    </row>
    <row r="288" spans="1:12" ht="17.45" customHeight="1" x14ac:dyDescent="0.15">
      <c r="A288" s="120" t="s">
        <v>1331</v>
      </c>
      <c r="B288" s="118" t="s">
        <v>870</v>
      </c>
      <c r="C288" s="199">
        <f>'折込チラシ　申込書'!K442</f>
        <v>5</v>
      </c>
      <c r="D288" s="79"/>
      <c r="E288" s="120" t="s">
        <v>1350</v>
      </c>
      <c r="F288" s="118" t="s">
        <v>911</v>
      </c>
      <c r="G288" s="199">
        <f>'折込チラシ　申込書'!K463</f>
        <v>35</v>
      </c>
      <c r="H288" s="79"/>
    </row>
    <row r="289" spans="1:10" ht="17.45" customHeight="1" x14ac:dyDescent="0.15">
      <c r="A289" s="120" t="s">
        <v>1332</v>
      </c>
      <c r="B289" s="118" t="s">
        <v>872</v>
      </c>
      <c r="C289" s="199">
        <f>'折込チラシ　申込書'!K443</f>
        <v>35</v>
      </c>
      <c r="D289" s="79"/>
      <c r="E289" s="120" t="s">
        <v>1351</v>
      </c>
      <c r="F289" s="118" t="s">
        <v>913</v>
      </c>
      <c r="G289" s="199">
        <f>'折込チラシ　申込書'!K464</f>
        <v>50</v>
      </c>
      <c r="H289" s="79"/>
    </row>
    <row r="290" spans="1:10" ht="17.45" customHeight="1" x14ac:dyDescent="0.15">
      <c r="A290" s="120" t="s">
        <v>1333</v>
      </c>
      <c r="B290" s="118" t="s">
        <v>874</v>
      </c>
      <c r="C290" s="199">
        <f>'折込チラシ　申込書'!K444</f>
        <v>60</v>
      </c>
      <c r="D290" s="79"/>
      <c r="E290" s="120" t="s">
        <v>1352</v>
      </c>
      <c r="F290" s="118" t="s">
        <v>915</v>
      </c>
      <c r="G290" s="199">
        <f>'折込チラシ　申込書'!K465</f>
        <v>35</v>
      </c>
      <c r="H290" s="79"/>
    </row>
    <row r="291" spans="1:10" ht="17.45" customHeight="1" x14ac:dyDescent="0.15">
      <c r="A291" s="120" t="s">
        <v>1334</v>
      </c>
      <c r="B291" s="118" t="s">
        <v>876</v>
      </c>
      <c r="C291" s="199">
        <f>'折込チラシ　申込書'!K445</f>
        <v>75</v>
      </c>
      <c r="D291" s="79"/>
      <c r="E291" s="120" t="s">
        <v>1353</v>
      </c>
      <c r="F291" s="118" t="s">
        <v>917</v>
      </c>
      <c r="G291" s="199">
        <f>'折込チラシ　申込書'!K466</f>
        <v>5</v>
      </c>
      <c r="H291" s="79"/>
    </row>
    <row r="292" spans="1:10" ht="17.45" customHeight="1" x14ac:dyDescent="0.15">
      <c r="A292" s="120" t="s">
        <v>1335</v>
      </c>
      <c r="B292" s="118" t="s">
        <v>878</v>
      </c>
      <c r="C292" s="199">
        <f>'折込チラシ　申込書'!K446</f>
        <v>65</v>
      </c>
      <c r="D292" s="79"/>
      <c r="E292" s="120" t="s">
        <v>1630</v>
      </c>
      <c r="F292" s="118" t="s">
        <v>1631</v>
      </c>
      <c r="G292" s="199">
        <f>'折込チラシ　申込書'!K467</f>
        <v>25</v>
      </c>
      <c r="H292" s="79"/>
      <c r="I292" s="134"/>
      <c r="J292" s="134"/>
    </row>
    <row r="293" spans="1:10" ht="17.45" customHeight="1" x14ac:dyDescent="0.15">
      <c r="A293" s="281" t="s">
        <v>1336</v>
      </c>
      <c r="B293" s="121" t="s">
        <v>880</v>
      </c>
      <c r="C293" s="198">
        <f>'折込チラシ　申込書'!K447</f>
        <v>0</v>
      </c>
      <c r="D293" s="79"/>
      <c r="E293" s="120" t="s">
        <v>1354</v>
      </c>
      <c r="F293" s="118" t="s">
        <v>2336</v>
      </c>
      <c r="G293" s="199">
        <f>'折込チラシ　申込書'!K468</f>
        <v>60</v>
      </c>
      <c r="H293" s="79"/>
      <c r="I293" s="82"/>
      <c r="J293" s="84"/>
    </row>
    <row r="294" spans="1:10" ht="17.45" customHeight="1" x14ac:dyDescent="0.15">
      <c r="A294" s="120" t="s">
        <v>1337</v>
      </c>
      <c r="B294" s="118" t="s">
        <v>882</v>
      </c>
      <c r="C294" s="199">
        <f>'折込チラシ　申込書'!K448</f>
        <v>5</v>
      </c>
      <c r="D294" s="79"/>
      <c r="E294" s="120" t="s">
        <v>1355</v>
      </c>
      <c r="F294" s="118" t="s">
        <v>920</v>
      </c>
      <c r="G294" s="199">
        <f>'折込チラシ　申込書'!K469</f>
        <v>10</v>
      </c>
      <c r="H294" s="79"/>
    </row>
    <row r="295" spans="1:10" ht="17.45" customHeight="1" thickBot="1" x14ac:dyDescent="0.2">
      <c r="A295" s="277" t="s">
        <v>2362</v>
      </c>
      <c r="B295" s="278" t="s">
        <v>2363</v>
      </c>
      <c r="C295" s="279">
        <f>'折込チラシ　申込書'!K449</f>
        <v>5</v>
      </c>
      <c r="D295" s="76"/>
      <c r="E295" s="132" t="s">
        <v>1356</v>
      </c>
      <c r="F295" s="133" t="s">
        <v>2396</v>
      </c>
      <c r="G295" s="200">
        <f>'折込チラシ　申込書'!K470</f>
        <v>50</v>
      </c>
      <c r="H295" s="79"/>
    </row>
    <row r="296" spans="1:10" ht="17.45" customHeight="1" x14ac:dyDescent="0.15">
      <c r="A296" s="114" t="s">
        <v>17</v>
      </c>
      <c r="B296" s="369" t="s">
        <v>32</v>
      </c>
      <c r="C296" s="366">
        <f>SUM(C298:C316)</f>
        <v>440</v>
      </c>
      <c r="D296" s="76"/>
      <c r="E296" s="388"/>
      <c r="F296" s="388"/>
      <c r="G296" s="388"/>
      <c r="H296" s="79"/>
    </row>
    <row r="297" spans="1:10" ht="17.45" customHeight="1" thickBot="1" x14ac:dyDescent="0.2">
      <c r="A297" s="115"/>
      <c r="B297" s="370"/>
      <c r="C297" s="367"/>
      <c r="D297" s="76"/>
      <c r="E297" s="365"/>
      <c r="F297" s="365"/>
      <c r="G297" s="365"/>
    </row>
    <row r="298" spans="1:10" ht="17.45" customHeight="1" x14ac:dyDescent="0.15">
      <c r="A298" s="120" t="s">
        <v>1557</v>
      </c>
      <c r="B298" s="118" t="s">
        <v>977</v>
      </c>
      <c r="C298" s="199">
        <f>'折込チラシ　申込書'!K497</f>
        <v>25</v>
      </c>
      <c r="D298" s="76"/>
      <c r="E298" s="114" t="s">
        <v>17</v>
      </c>
      <c r="F298" s="369" t="s">
        <v>11</v>
      </c>
      <c r="G298" s="366">
        <f>SUM(G300:G316)</f>
        <v>265</v>
      </c>
    </row>
    <row r="299" spans="1:10" ht="17.45" customHeight="1" x14ac:dyDescent="0.15">
      <c r="A299" s="120" t="s">
        <v>1558</v>
      </c>
      <c r="B299" s="118" t="s">
        <v>979</v>
      </c>
      <c r="C299" s="199">
        <f>'折込チラシ　申込書'!K498</f>
        <v>15</v>
      </c>
      <c r="D299" s="76"/>
      <c r="E299" s="115"/>
      <c r="F299" s="370"/>
      <c r="G299" s="367"/>
    </row>
    <row r="300" spans="1:10" ht="17.45" customHeight="1" x14ac:dyDescent="0.15">
      <c r="A300" s="120" t="s">
        <v>1559</v>
      </c>
      <c r="B300" s="235" t="s">
        <v>2393</v>
      </c>
      <c r="C300" s="236">
        <f>'折込チラシ　申込書'!K499</f>
        <v>20</v>
      </c>
      <c r="D300" s="76"/>
      <c r="E300" s="120" t="s">
        <v>1540</v>
      </c>
      <c r="F300" s="118" t="s">
        <v>926</v>
      </c>
      <c r="G300" s="199">
        <f>'折込チラシ　申込書'!K472</f>
        <v>10</v>
      </c>
    </row>
    <row r="301" spans="1:10" ht="17.45" customHeight="1" x14ac:dyDescent="0.15">
      <c r="A301" s="281" t="s">
        <v>1560</v>
      </c>
      <c r="B301" s="121" t="s">
        <v>2392</v>
      </c>
      <c r="C301" s="198">
        <f>'折込チラシ　申込書'!K500</f>
        <v>0</v>
      </c>
      <c r="D301" s="76"/>
      <c r="E301" s="120" t="s">
        <v>1541</v>
      </c>
      <c r="F301" s="118" t="s">
        <v>928</v>
      </c>
      <c r="G301" s="199">
        <f>'折込チラシ　申込書'!K473</f>
        <v>5</v>
      </c>
    </row>
    <row r="302" spans="1:10" ht="17.45" customHeight="1" x14ac:dyDescent="0.15">
      <c r="A302" s="120" t="s">
        <v>1561</v>
      </c>
      <c r="B302" s="118" t="s">
        <v>985</v>
      </c>
      <c r="C302" s="199">
        <f>'折込チラシ　申込書'!K501</f>
        <v>30</v>
      </c>
      <c r="D302" s="76"/>
      <c r="E302" s="120" t="s">
        <v>1542</v>
      </c>
      <c r="F302" s="118" t="s">
        <v>930</v>
      </c>
      <c r="G302" s="199">
        <f>'折込チラシ　申込書'!K474</f>
        <v>35</v>
      </c>
    </row>
    <row r="303" spans="1:10" ht="17.45" customHeight="1" x14ac:dyDescent="0.15">
      <c r="A303" s="120" t="s">
        <v>1562</v>
      </c>
      <c r="B303" s="118" t="s">
        <v>987</v>
      </c>
      <c r="C303" s="199">
        <f>'折込チラシ　申込書'!K502</f>
        <v>150</v>
      </c>
      <c r="D303" s="76"/>
      <c r="E303" s="120" t="s">
        <v>1543</v>
      </c>
      <c r="F303" s="118" t="s">
        <v>932</v>
      </c>
      <c r="G303" s="199">
        <f>'折込チラシ　申込書'!K475</f>
        <v>5</v>
      </c>
    </row>
    <row r="304" spans="1:10" ht="17.45" customHeight="1" x14ac:dyDescent="0.15">
      <c r="A304" s="120" t="s">
        <v>1563</v>
      </c>
      <c r="B304" s="118" t="s">
        <v>989</v>
      </c>
      <c r="C304" s="199">
        <f>'折込チラシ　申込書'!K503</f>
        <v>30</v>
      </c>
      <c r="D304" s="76"/>
      <c r="E304" s="120" t="s">
        <v>1544</v>
      </c>
      <c r="F304" s="118" t="s">
        <v>934</v>
      </c>
      <c r="G304" s="199">
        <f>'折込チラシ　申込書'!K476</f>
        <v>0</v>
      </c>
    </row>
    <row r="305" spans="1:7" ht="17.45" customHeight="1" x14ac:dyDescent="0.15">
      <c r="A305" s="120" t="s">
        <v>1564</v>
      </c>
      <c r="B305" s="118" t="s">
        <v>991</v>
      </c>
      <c r="C305" s="199">
        <f>'折込チラシ　申込書'!K504</f>
        <v>20</v>
      </c>
      <c r="D305" s="76"/>
      <c r="E305" s="120" t="s">
        <v>1545</v>
      </c>
      <c r="F305" s="118" t="s">
        <v>936</v>
      </c>
      <c r="G305" s="199">
        <f>'折込チラシ　申込書'!K477</f>
        <v>50</v>
      </c>
    </row>
    <row r="306" spans="1:7" ht="17.45" customHeight="1" x14ac:dyDescent="0.15">
      <c r="A306" s="120" t="s">
        <v>1565</v>
      </c>
      <c r="B306" s="118" t="s">
        <v>993</v>
      </c>
      <c r="C306" s="199">
        <f>'折込チラシ　申込書'!K505</f>
        <v>25</v>
      </c>
      <c r="D306" s="76"/>
      <c r="E306" s="120" t="s">
        <v>1546</v>
      </c>
      <c r="F306" s="118" t="s">
        <v>938</v>
      </c>
      <c r="G306" s="199">
        <f>'折込チラシ　申込書'!K478</f>
        <v>10</v>
      </c>
    </row>
    <row r="307" spans="1:7" ht="17.45" customHeight="1" x14ac:dyDescent="0.15">
      <c r="A307" s="120" t="s">
        <v>1566</v>
      </c>
      <c r="B307" s="118" t="s">
        <v>995</v>
      </c>
      <c r="C307" s="199">
        <f>'折込チラシ　申込書'!K506</f>
        <v>10</v>
      </c>
      <c r="D307" s="76"/>
      <c r="E307" s="120" t="s">
        <v>1547</v>
      </c>
      <c r="F307" s="118" t="s">
        <v>940</v>
      </c>
      <c r="G307" s="199">
        <f>'折込チラシ　申込書'!K479</f>
        <v>15</v>
      </c>
    </row>
    <row r="308" spans="1:7" ht="17.45" customHeight="1" x14ac:dyDescent="0.15">
      <c r="A308" s="120" t="s">
        <v>1567</v>
      </c>
      <c r="B308" s="118" t="s">
        <v>997</v>
      </c>
      <c r="C308" s="199">
        <f>'折込チラシ　申込書'!K507</f>
        <v>5</v>
      </c>
      <c r="D308" s="76"/>
      <c r="E308" s="120" t="s">
        <v>1548</v>
      </c>
      <c r="F308" s="118" t="s">
        <v>942</v>
      </c>
      <c r="G308" s="199">
        <f>'折込チラシ　申込書'!K480</f>
        <v>5</v>
      </c>
    </row>
    <row r="309" spans="1:7" ht="17.45" customHeight="1" x14ac:dyDescent="0.15">
      <c r="A309" s="120" t="s">
        <v>1568</v>
      </c>
      <c r="B309" s="118" t="s">
        <v>999</v>
      </c>
      <c r="C309" s="199">
        <f>'折込チラシ　申込書'!K508</f>
        <v>20</v>
      </c>
      <c r="D309" s="76"/>
      <c r="E309" s="120" t="s">
        <v>1549</v>
      </c>
      <c r="F309" s="118" t="s">
        <v>944</v>
      </c>
      <c r="G309" s="199">
        <f>'折込チラシ　申込書'!K481</f>
        <v>25</v>
      </c>
    </row>
    <row r="310" spans="1:7" ht="17.45" customHeight="1" x14ac:dyDescent="0.15">
      <c r="A310" s="120" t="s">
        <v>1569</v>
      </c>
      <c r="B310" s="118" t="s">
        <v>1001</v>
      </c>
      <c r="C310" s="199">
        <f>'折込チラシ　申込書'!K509</f>
        <v>5</v>
      </c>
      <c r="D310" s="76"/>
      <c r="E310" s="120" t="s">
        <v>1550</v>
      </c>
      <c r="F310" s="118" t="s">
        <v>946</v>
      </c>
      <c r="G310" s="199">
        <f>'折込チラシ　申込書'!K482</f>
        <v>25</v>
      </c>
    </row>
    <row r="311" spans="1:7" ht="17.45" customHeight="1" x14ac:dyDescent="0.15">
      <c r="A311" s="120" t="s">
        <v>1570</v>
      </c>
      <c r="B311" s="118" t="s">
        <v>1003</v>
      </c>
      <c r="C311" s="199">
        <f>'折込チラシ　申込書'!K510</f>
        <v>15</v>
      </c>
      <c r="D311" s="76"/>
      <c r="E311" s="120" t="s">
        <v>1551</v>
      </c>
      <c r="F311" s="118" t="s">
        <v>948</v>
      </c>
      <c r="G311" s="199">
        <f>'折込チラシ　申込書'!K483</f>
        <v>30</v>
      </c>
    </row>
    <row r="312" spans="1:7" ht="17.45" customHeight="1" x14ac:dyDescent="0.15">
      <c r="A312" s="120" t="s">
        <v>1571</v>
      </c>
      <c r="B312" s="118" t="s">
        <v>1005</v>
      </c>
      <c r="C312" s="199">
        <f>'折込チラシ　申込書'!K511</f>
        <v>5</v>
      </c>
      <c r="D312" s="76"/>
      <c r="E312" s="120" t="s">
        <v>1552</v>
      </c>
      <c r="F312" s="118" t="s">
        <v>950</v>
      </c>
      <c r="G312" s="199">
        <f>'折込チラシ　申込書'!K484</f>
        <v>5</v>
      </c>
    </row>
    <row r="313" spans="1:7" ht="17.45" customHeight="1" x14ac:dyDescent="0.15">
      <c r="A313" s="120" t="s">
        <v>1572</v>
      </c>
      <c r="B313" s="118" t="s">
        <v>1007</v>
      </c>
      <c r="C313" s="199">
        <f>'折込チラシ　申込書'!K512</f>
        <v>10</v>
      </c>
      <c r="D313" s="76"/>
      <c r="E313" s="120" t="s">
        <v>1553</v>
      </c>
      <c r="F313" s="118" t="s">
        <v>952</v>
      </c>
      <c r="G313" s="199">
        <f>'折込チラシ　申込書'!K485</f>
        <v>10</v>
      </c>
    </row>
    <row r="314" spans="1:7" ht="17.45" customHeight="1" x14ac:dyDescent="0.15">
      <c r="A314" s="120" t="s">
        <v>1573</v>
      </c>
      <c r="B314" s="118" t="s">
        <v>1009</v>
      </c>
      <c r="C314" s="199">
        <f>'折込チラシ　申込書'!K513</f>
        <v>15</v>
      </c>
      <c r="D314" s="76"/>
      <c r="E314" s="120" t="s">
        <v>1554</v>
      </c>
      <c r="F314" s="118" t="s">
        <v>954</v>
      </c>
      <c r="G314" s="199">
        <f>'折込チラシ　申込書'!K486</f>
        <v>15</v>
      </c>
    </row>
    <row r="315" spans="1:7" ht="17.45" customHeight="1" x14ac:dyDescent="0.15">
      <c r="A315" s="120" t="s">
        <v>1574</v>
      </c>
      <c r="B315" s="118" t="s">
        <v>1011</v>
      </c>
      <c r="C315" s="199">
        <f>'折込チラシ　申込書'!K514</f>
        <v>25</v>
      </c>
      <c r="D315" s="76"/>
      <c r="E315" s="120" t="s">
        <v>1555</v>
      </c>
      <c r="F315" s="118" t="s">
        <v>2600</v>
      </c>
      <c r="G315" s="199">
        <f>'折込チラシ　申込書'!K487</f>
        <v>0</v>
      </c>
    </row>
    <row r="316" spans="1:7" ht="17.45" customHeight="1" thickBot="1" x14ac:dyDescent="0.2">
      <c r="A316" s="132" t="s">
        <v>1575</v>
      </c>
      <c r="B316" s="133" t="s">
        <v>1013</v>
      </c>
      <c r="C316" s="200">
        <f>'折込チラシ　申込書'!K515</f>
        <v>15</v>
      </c>
      <c r="D316" s="76"/>
      <c r="E316" s="132" t="s">
        <v>1556</v>
      </c>
      <c r="F316" s="133" t="s">
        <v>958</v>
      </c>
      <c r="G316" s="200">
        <f>'折込チラシ　申込書'!K488</f>
        <v>20</v>
      </c>
    </row>
    <row r="317" spans="1:7" ht="17.45" customHeight="1" x14ac:dyDescent="0.15">
      <c r="A317" s="365"/>
      <c r="B317" s="365"/>
      <c r="C317" s="365"/>
      <c r="D317" s="76"/>
    </row>
    <row r="318" spans="1:7" ht="17.45" customHeight="1" thickBot="1" x14ac:dyDescent="0.2">
      <c r="A318" s="387"/>
      <c r="B318" s="387"/>
      <c r="C318" s="387"/>
      <c r="D318" s="76"/>
    </row>
    <row r="319" spans="1:7" ht="17.45" customHeight="1" x14ac:dyDescent="0.15">
      <c r="A319" s="114"/>
      <c r="B319" s="382" t="s">
        <v>1395</v>
      </c>
      <c r="C319" s="380">
        <f>C321+C329</f>
        <v>905</v>
      </c>
      <c r="D319" s="80"/>
      <c r="E319" s="114" t="s">
        <v>17</v>
      </c>
      <c r="F319" s="382" t="s">
        <v>1185</v>
      </c>
      <c r="G319" s="380">
        <f>SUM(G321:G321)</f>
        <v>460</v>
      </c>
    </row>
    <row r="320" spans="1:7" ht="17.25" customHeight="1" x14ac:dyDescent="0.15">
      <c r="A320" s="115"/>
      <c r="B320" s="383"/>
      <c r="C320" s="381"/>
      <c r="D320" s="80"/>
      <c r="E320" s="115"/>
      <c r="F320" s="383"/>
      <c r="G320" s="381"/>
    </row>
    <row r="321" spans="1:7" ht="17.25" customHeight="1" thickBot="1" x14ac:dyDescent="0.2">
      <c r="A321" s="115"/>
      <c r="B321" s="116" t="s">
        <v>1178</v>
      </c>
      <c r="C321" s="207">
        <f>SUM(C322:C328)</f>
        <v>880</v>
      </c>
      <c r="D321" s="80"/>
      <c r="E321" s="132" t="s">
        <v>1576</v>
      </c>
      <c r="F321" s="133" t="s">
        <v>1057</v>
      </c>
      <c r="G321" s="200">
        <f>'折込チラシ　申込書'!K556</f>
        <v>460</v>
      </c>
    </row>
    <row r="322" spans="1:7" ht="17.25" customHeight="1" thickBot="1" x14ac:dyDescent="0.2">
      <c r="A322" s="120" t="s">
        <v>1357</v>
      </c>
      <c r="B322" s="118" t="s">
        <v>1388</v>
      </c>
      <c r="C322" s="199">
        <f>'折込チラシ　申込書'!K518</f>
        <v>25</v>
      </c>
      <c r="D322" s="79"/>
      <c r="E322" s="123"/>
      <c r="G322" s="174"/>
    </row>
    <row r="323" spans="1:7" ht="17.25" customHeight="1" x14ac:dyDescent="0.15">
      <c r="A323" s="120" t="s">
        <v>1358</v>
      </c>
      <c r="B323" s="118" t="s">
        <v>1389</v>
      </c>
      <c r="C323" s="199">
        <f>'折込チラシ　申込書'!K519</f>
        <v>300</v>
      </c>
      <c r="D323" s="79"/>
      <c r="E323" s="114" t="s">
        <v>17</v>
      </c>
      <c r="F323" s="382" t="s">
        <v>18</v>
      </c>
      <c r="G323" s="380">
        <f>SUM(G325)</f>
        <v>70</v>
      </c>
    </row>
    <row r="324" spans="1:7" ht="17.25" customHeight="1" x14ac:dyDescent="0.15">
      <c r="A324" s="120" t="s">
        <v>1359</v>
      </c>
      <c r="B324" s="118" t="s">
        <v>1390</v>
      </c>
      <c r="C324" s="199">
        <f>'折込チラシ　申込書'!K520</f>
        <v>460</v>
      </c>
      <c r="D324" s="79"/>
      <c r="E324" s="115"/>
      <c r="F324" s="383"/>
      <c r="G324" s="381"/>
    </row>
    <row r="325" spans="1:7" ht="17.25" customHeight="1" thickBot="1" x14ac:dyDescent="0.2">
      <c r="A325" s="120" t="s">
        <v>1360</v>
      </c>
      <c r="B325" s="118" t="s">
        <v>1391</v>
      </c>
      <c r="C325" s="199">
        <f>'折込チラシ　申込書'!K521</f>
        <v>10</v>
      </c>
      <c r="D325" s="79"/>
      <c r="E325" s="132" t="s">
        <v>1577</v>
      </c>
      <c r="F325" s="133" t="s">
        <v>1061</v>
      </c>
      <c r="G325" s="200">
        <f>'折込チラシ　申込書'!K558</f>
        <v>70</v>
      </c>
    </row>
    <row r="326" spans="1:7" ht="17.25" customHeight="1" thickBot="1" x14ac:dyDescent="0.2">
      <c r="A326" s="120" t="s">
        <v>1361</v>
      </c>
      <c r="B326" s="118" t="s">
        <v>1392</v>
      </c>
      <c r="C326" s="199">
        <f>'折込チラシ　申込書'!K522</f>
        <v>25</v>
      </c>
      <c r="D326" s="79"/>
      <c r="E326" s="123"/>
      <c r="G326" s="174"/>
    </row>
    <row r="327" spans="1:7" ht="17.25" customHeight="1" x14ac:dyDescent="0.15">
      <c r="A327" s="120" t="s">
        <v>1362</v>
      </c>
      <c r="B327" s="118" t="s">
        <v>1393</v>
      </c>
      <c r="C327" s="199">
        <f>'折込チラシ　申込書'!K523</f>
        <v>35</v>
      </c>
      <c r="D327" s="79"/>
      <c r="E327" s="114" t="s">
        <v>17</v>
      </c>
      <c r="F327" s="382" t="s">
        <v>19</v>
      </c>
      <c r="G327" s="380">
        <f>SUM(G329:G333)</f>
        <v>60</v>
      </c>
    </row>
    <row r="328" spans="1:7" ht="17.25" customHeight="1" x14ac:dyDescent="0.15">
      <c r="A328" s="120" t="s">
        <v>1363</v>
      </c>
      <c r="B328" s="118" t="s">
        <v>1394</v>
      </c>
      <c r="C328" s="199">
        <f>'折込チラシ　申込書'!K524</f>
        <v>25</v>
      </c>
      <c r="D328" s="79"/>
      <c r="E328" s="115"/>
      <c r="F328" s="383"/>
      <c r="G328" s="381"/>
    </row>
    <row r="329" spans="1:7" ht="17.25" customHeight="1" x14ac:dyDescent="0.15">
      <c r="A329" s="115"/>
      <c r="B329" s="116" t="s">
        <v>1179</v>
      </c>
      <c r="C329" s="197">
        <f>SUM(C330:C330)</f>
        <v>25</v>
      </c>
      <c r="D329" s="80"/>
      <c r="E329" s="120" t="s">
        <v>1578</v>
      </c>
      <c r="F329" s="118" t="s">
        <v>1065</v>
      </c>
      <c r="G329" s="199">
        <f>'折込チラシ　申込書'!K560</f>
        <v>15</v>
      </c>
    </row>
    <row r="330" spans="1:7" ht="17.25" customHeight="1" thickBot="1" x14ac:dyDescent="0.2">
      <c r="A330" s="132" t="s">
        <v>1364</v>
      </c>
      <c r="B330" s="133" t="s">
        <v>1113</v>
      </c>
      <c r="C330" s="200">
        <f>'折込チラシ　申込書'!K526</f>
        <v>25</v>
      </c>
      <c r="D330" s="79"/>
      <c r="E330" s="120" t="s">
        <v>1579</v>
      </c>
      <c r="F330" s="118" t="s">
        <v>1067</v>
      </c>
      <c r="G330" s="199">
        <f>'折込チラシ　申込書'!K561</f>
        <v>20</v>
      </c>
    </row>
    <row r="331" spans="1:7" ht="17.25" customHeight="1" thickBot="1" x14ac:dyDescent="0.2">
      <c r="A331" s="123"/>
      <c r="C331" s="174"/>
      <c r="D331" s="84"/>
      <c r="E331" s="120" t="s">
        <v>1580</v>
      </c>
      <c r="F331" s="118" t="s">
        <v>1069</v>
      </c>
      <c r="G331" s="199">
        <f>'折込チラシ　申込書'!K562</f>
        <v>10</v>
      </c>
    </row>
    <row r="332" spans="1:7" ht="17.25" customHeight="1" x14ac:dyDescent="0.15">
      <c r="A332" s="114"/>
      <c r="B332" s="382" t="s">
        <v>1180</v>
      </c>
      <c r="C332" s="380">
        <f>C334+C338+C346</f>
        <v>925</v>
      </c>
      <c r="D332" s="80"/>
      <c r="E332" s="120" t="s">
        <v>1581</v>
      </c>
      <c r="F332" s="118" t="s">
        <v>1071</v>
      </c>
      <c r="G332" s="199">
        <f>'折込チラシ　申込書'!K563</f>
        <v>15</v>
      </c>
    </row>
    <row r="333" spans="1:7" ht="17.25" customHeight="1" thickBot="1" x14ac:dyDescent="0.2">
      <c r="A333" s="115"/>
      <c r="B333" s="383"/>
      <c r="C333" s="381"/>
      <c r="D333" s="80"/>
      <c r="E333" s="132" t="s">
        <v>1582</v>
      </c>
      <c r="F333" s="205" t="s">
        <v>2599</v>
      </c>
      <c r="G333" s="200">
        <f>'折込チラシ　申込書'!K564</f>
        <v>0</v>
      </c>
    </row>
    <row r="334" spans="1:7" ht="17.25" customHeight="1" thickBot="1" x14ac:dyDescent="0.2">
      <c r="A334" s="115"/>
      <c r="B334" s="116" t="s">
        <v>1181</v>
      </c>
      <c r="C334" s="207">
        <f>SUM(C335:C337)</f>
        <v>840</v>
      </c>
      <c r="D334" s="80"/>
      <c r="E334" s="123"/>
      <c r="G334" s="174"/>
    </row>
    <row r="335" spans="1:7" ht="17.25" customHeight="1" x14ac:dyDescent="0.15">
      <c r="A335" s="120" t="s">
        <v>1365</v>
      </c>
      <c r="B335" s="118" t="s">
        <v>1114</v>
      </c>
      <c r="C335" s="199">
        <f>'折込チラシ　申込書'!K529</f>
        <v>705</v>
      </c>
      <c r="D335" s="79"/>
      <c r="E335" s="114" t="s">
        <v>17</v>
      </c>
      <c r="F335" s="382" t="s">
        <v>23</v>
      </c>
      <c r="G335" s="380">
        <f>SUM(G337)</f>
        <v>15</v>
      </c>
    </row>
    <row r="336" spans="1:7" ht="17.25" customHeight="1" x14ac:dyDescent="0.15">
      <c r="A336" s="120" t="s">
        <v>1366</v>
      </c>
      <c r="B336" s="118" t="s">
        <v>1115</v>
      </c>
      <c r="C336" s="199">
        <f>'折込チラシ　申込書'!K530</f>
        <v>10</v>
      </c>
      <c r="D336" s="79"/>
      <c r="E336" s="115"/>
      <c r="F336" s="383"/>
      <c r="G336" s="381"/>
    </row>
    <row r="337" spans="1:7" ht="17.25" customHeight="1" thickBot="1" x14ac:dyDescent="0.2">
      <c r="A337" s="120" t="s">
        <v>1367</v>
      </c>
      <c r="B337" s="118" t="s">
        <v>1116</v>
      </c>
      <c r="C337" s="199">
        <f>'折込チラシ　申込書'!K531</f>
        <v>125</v>
      </c>
      <c r="D337" s="79"/>
      <c r="E337" s="132" t="s">
        <v>1583</v>
      </c>
      <c r="F337" s="133" t="s">
        <v>1077</v>
      </c>
      <c r="G337" s="200">
        <f>'折込チラシ　申込書'!K566</f>
        <v>15</v>
      </c>
    </row>
    <row r="338" spans="1:7" ht="17.25" customHeight="1" thickBot="1" x14ac:dyDescent="0.2">
      <c r="A338" s="115"/>
      <c r="B338" s="116" t="s">
        <v>1182</v>
      </c>
      <c r="C338" s="197">
        <f>SUM(C339:C345)</f>
        <v>35</v>
      </c>
      <c r="D338" s="80"/>
      <c r="E338" s="123"/>
      <c r="G338" s="174"/>
    </row>
    <row r="339" spans="1:7" ht="17.25" customHeight="1" x14ac:dyDescent="0.15">
      <c r="A339" s="120" t="s">
        <v>1368</v>
      </c>
      <c r="B339" s="118" t="s">
        <v>1117</v>
      </c>
      <c r="C339" s="199">
        <f>'折込チラシ　申込書'!K533</f>
        <v>5</v>
      </c>
      <c r="D339" s="79"/>
      <c r="E339" s="114"/>
      <c r="F339" s="382" t="s">
        <v>20</v>
      </c>
      <c r="G339" s="380">
        <f>G341</f>
        <v>25</v>
      </c>
    </row>
    <row r="340" spans="1:7" ht="17.25" customHeight="1" x14ac:dyDescent="0.15">
      <c r="A340" s="120" t="s">
        <v>1369</v>
      </c>
      <c r="B340" s="118" t="s">
        <v>1118</v>
      </c>
      <c r="C340" s="199">
        <f>'折込チラシ　申込書'!K534</f>
        <v>5</v>
      </c>
      <c r="D340" s="79"/>
      <c r="E340" s="115"/>
      <c r="F340" s="383"/>
      <c r="G340" s="381"/>
    </row>
    <row r="341" spans="1:7" ht="17.25" customHeight="1" thickBot="1" x14ac:dyDescent="0.2">
      <c r="A341" s="120" t="s">
        <v>1370</v>
      </c>
      <c r="B341" s="118" t="s">
        <v>1119</v>
      </c>
      <c r="C341" s="199">
        <f>'折込チラシ　申込書'!K535</f>
        <v>5</v>
      </c>
      <c r="D341" s="79"/>
      <c r="E341" s="132" t="s">
        <v>1584</v>
      </c>
      <c r="F341" s="133" t="s">
        <v>1081</v>
      </c>
      <c r="G341" s="200">
        <f>'折込チラシ　申込書'!K568</f>
        <v>25</v>
      </c>
    </row>
    <row r="342" spans="1:7" ht="17.25" customHeight="1" thickBot="1" x14ac:dyDescent="0.2">
      <c r="A342" s="120" t="s">
        <v>1371</v>
      </c>
      <c r="B342" s="118" t="s">
        <v>1120</v>
      </c>
      <c r="C342" s="199">
        <f>'折込チラシ　申込書'!K536</f>
        <v>10</v>
      </c>
      <c r="D342" s="79"/>
      <c r="E342" s="125"/>
      <c r="F342" s="126"/>
      <c r="G342" s="75"/>
    </row>
    <row r="343" spans="1:7" ht="17.25" customHeight="1" x14ac:dyDescent="0.15">
      <c r="A343" s="281" t="s">
        <v>1372</v>
      </c>
      <c r="B343" s="121" t="s">
        <v>2395</v>
      </c>
      <c r="C343" s="198">
        <f>'折込チラシ　申込書'!K537</f>
        <v>0</v>
      </c>
      <c r="D343" s="79"/>
      <c r="E343" s="114"/>
      <c r="F343" s="382" t="s">
        <v>21</v>
      </c>
      <c r="G343" s="380">
        <f>SUM(G345:G346)</f>
        <v>45</v>
      </c>
    </row>
    <row r="344" spans="1:7" ht="17.25" customHeight="1" x14ac:dyDescent="0.15">
      <c r="A344" s="120" t="s">
        <v>1373</v>
      </c>
      <c r="B344" s="118" t="s">
        <v>1121</v>
      </c>
      <c r="C344" s="199">
        <f>'折込チラシ　申込書'!K538</f>
        <v>10</v>
      </c>
      <c r="D344" s="79"/>
      <c r="E344" s="115"/>
      <c r="F344" s="383"/>
      <c r="G344" s="381"/>
    </row>
    <row r="345" spans="1:7" ht="17.25" customHeight="1" x14ac:dyDescent="0.15">
      <c r="A345" s="120" t="s">
        <v>1374</v>
      </c>
      <c r="B345" s="118" t="s">
        <v>1122</v>
      </c>
      <c r="C345" s="199">
        <f>'折込チラシ　申込書'!K539</f>
        <v>0</v>
      </c>
      <c r="D345" s="79"/>
      <c r="E345" s="120" t="s">
        <v>1585</v>
      </c>
      <c r="F345" s="118" t="s">
        <v>1085</v>
      </c>
      <c r="G345" s="199">
        <f>'折込チラシ　申込書'!K570</f>
        <v>25</v>
      </c>
    </row>
    <row r="346" spans="1:7" ht="17.25" customHeight="1" thickBot="1" x14ac:dyDescent="0.2">
      <c r="A346" s="115"/>
      <c r="B346" s="116" t="s">
        <v>1183</v>
      </c>
      <c r="C346" s="197">
        <f>SUM(C347:C348)</f>
        <v>50</v>
      </c>
      <c r="D346" s="79"/>
      <c r="E346" s="132" t="s">
        <v>1586</v>
      </c>
      <c r="F346" s="133" t="s">
        <v>1087</v>
      </c>
      <c r="G346" s="200">
        <f>'折込チラシ　申込書'!K571</f>
        <v>20</v>
      </c>
    </row>
    <row r="347" spans="1:7" ht="17.25" customHeight="1" thickBot="1" x14ac:dyDescent="0.2">
      <c r="A347" s="120" t="s">
        <v>1375</v>
      </c>
      <c r="B347" s="118" t="s">
        <v>1123</v>
      </c>
      <c r="C347" s="199">
        <f>'折込チラシ　申込書'!K541</f>
        <v>40</v>
      </c>
      <c r="D347" s="79"/>
      <c r="E347" s="123"/>
      <c r="G347" s="174"/>
    </row>
    <row r="348" spans="1:7" ht="17.25" customHeight="1" thickBot="1" x14ac:dyDescent="0.2">
      <c r="A348" s="132" t="s">
        <v>1376</v>
      </c>
      <c r="B348" s="133" t="s">
        <v>1124</v>
      </c>
      <c r="C348" s="200">
        <f>'折込チラシ　申込書'!K542</f>
        <v>10</v>
      </c>
      <c r="D348" s="80"/>
      <c r="E348" s="114"/>
      <c r="F348" s="382" t="s">
        <v>35</v>
      </c>
      <c r="G348" s="380">
        <f>SUM(G350)</f>
        <v>25</v>
      </c>
    </row>
    <row r="349" spans="1:7" ht="17.25" customHeight="1" x14ac:dyDescent="0.15">
      <c r="A349" s="403"/>
      <c r="B349" s="403"/>
      <c r="C349" s="403"/>
      <c r="D349" s="79"/>
      <c r="E349" s="115"/>
      <c r="F349" s="383"/>
      <c r="G349" s="381"/>
    </row>
    <row r="350" spans="1:7" ht="17.25" customHeight="1" thickBot="1" x14ac:dyDescent="0.2">
      <c r="A350" s="395"/>
      <c r="B350" s="395"/>
      <c r="C350" s="395"/>
      <c r="D350" s="79"/>
      <c r="E350" s="132" t="s">
        <v>1587</v>
      </c>
      <c r="F350" s="133" t="s">
        <v>1091</v>
      </c>
      <c r="G350" s="200">
        <f>'折込チラシ　申込書'!K573</f>
        <v>25</v>
      </c>
    </row>
    <row r="351" spans="1:7" ht="17.25" customHeight="1" thickBot="1" x14ac:dyDescent="0.2">
      <c r="A351" s="114"/>
      <c r="B351" s="382" t="s">
        <v>1184</v>
      </c>
      <c r="C351" s="380">
        <f>SUM(C353:C363)</f>
        <v>425</v>
      </c>
      <c r="D351" s="84"/>
      <c r="E351" s="125"/>
      <c r="F351" s="126"/>
      <c r="G351" s="75"/>
    </row>
    <row r="352" spans="1:7" ht="17.25" customHeight="1" x14ac:dyDescent="0.15">
      <c r="A352" s="115"/>
      <c r="B352" s="383"/>
      <c r="C352" s="381"/>
      <c r="D352" s="80"/>
      <c r="E352" s="114"/>
      <c r="F352" s="382" t="s">
        <v>16</v>
      </c>
      <c r="G352" s="380">
        <f>SUM(G354)</f>
        <v>50</v>
      </c>
    </row>
    <row r="353" spans="1:7" ht="17.25" customHeight="1" x14ac:dyDescent="0.15">
      <c r="A353" s="120" t="s">
        <v>1377</v>
      </c>
      <c r="B353" s="118" t="s">
        <v>1125</v>
      </c>
      <c r="C353" s="199">
        <f>'折込チラシ　申込書'!K544</f>
        <v>45</v>
      </c>
      <c r="D353" s="80"/>
      <c r="E353" s="115"/>
      <c r="F353" s="383"/>
      <c r="G353" s="381"/>
    </row>
    <row r="354" spans="1:7" ht="17.25" customHeight="1" thickBot="1" x14ac:dyDescent="0.2">
      <c r="A354" s="120" t="s">
        <v>1378</v>
      </c>
      <c r="B354" s="118" t="s">
        <v>1126</v>
      </c>
      <c r="C354" s="199">
        <f>'折込チラシ　申込書'!K545</f>
        <v>30</v>
      </c>
      <c r="D354" s="79"/>
      <c r="E354" s="132" t="s">
        <v>1588</v>
      </c>
      <c r="F354" s="133" t="s">
        <v>1095</v>
      </c>
      <c r="G354" s="200">
        <f>'折込チラシ　申込書'!K575</f>
        <v>50</v>
      </c>
    </row>
    <row r="355" spans="1:7" ht="17.25" customHeight="1" thickBot="1" x14ac:dyDescent="0.2">
      <c r="A355" s="120" t="s">
        <v>1379</v>
      </c>
      <c r="B355" s="118" t="s">
        <v>1127</v>
      </c>
      <c r="C355" s="199">
        <f>'折込チラシ　申込書'!K546</f>
        <v>20</v>
      </c>
      <c r="D355" s="79"/>
      <c r="E355" s="123"/>
      <c r="G355" s="174"/>
    </row>
    <row r="356" spans="1:7" ht="17.25" customHeight="1" x14ac:dyDescent="0.15">
      <c r="A356" s="120" t="s">
        <v>1380</v>
      </c>
      <c r="B356" s="118" t="s">
        <v>1128</v>
      </c>
      <c r="C356" s="199">
        <f>'折込チラシ　申込書'!K547</f>
        <v>20</v>
      </c>
      <c r="D356" s="79"/>
      <c r="E356" s="267"/>
      <c r="F356" s="399" t="s">
        <v>34</v>
      </c>
      <c r="G356" s="401">
        <f>SUM(G358)</f>
        <v>0</v>
      </c>
    </row>
    <row r="357" spans="1:7" ht="17.25" customHeight="1" x14ac:dyDescent="0.15">
      <c r="A357" s="120" t="s">
        <v>1381</v>
      </c>
      <c r="B357" s="118" t="s">
        <v>1129</v>
      </c>
      <c r="C357" s="199">
        <f>'折込チラシ　申込書'!K548</f>
        <v>60</v>
      </c>
      <c r="D357" s="79"/>
      <c r="E357" s="268"/>
      <c r="F357" s="400"/>
      <c r="G357" s="402"/>
    </row>
    <row r="358" spans="1:7" ht="17.25" customHeight="1" x14ac:dyDescent="0.15">
      <c r="A358" s="120" t="s">
        <v>1382</v>
      </c>
      <c r="B358" s="118" t="s">
        <v>1130</v>
      </c>
      <c r="C358" s="199">
        <f>'折込チラシ　申込書'!K549</f>
        <v>50</v>
      </c>
      <c r="D358" s="79"/>
      <c r="E358" s="270"/>
      <c r="F358" s="271" t="s">
        <v>22</v>
      </c>
      <c r="G358" s="269">
        <f>SUM(G359:G359)</f>
        <v>0</v>
      </c>
    </row>
    <row r="359" spans="1:7" ht="17.25" customHeight="1" thickBot="1" x14ac:dyDescent="0.2">
      <c r="A359" s="120" t="s">
        <v>1383</v>
      </c>
      <c r="B359" s="118" t="s">
        <v>1131</v>
      </c>
      <c r="C359" s="199">
        <f>'折込チラシ　申込書'!K550</f>
        <v>45</v>
      </c>
      <c r="D359" s="79"/>
      <c r="E359" s="272" t="s">
        <v>1589</v>
      </c>
      <c r="F359" s="265" t="s">
        <v>2394</v>
      </c>
      <c r="G359" s="266">
        <f>'折込チラシ　申込書'!K578</f>
        <v>0</v>
      </c>
    </row>
    <row r="360" spans="1:7" ht="17.25" customHeight="1" x14ac:dyDescent="0.15">
      <c r="A360" s="120" t="s">
        <v>1384</v>
      </c>
      <c r="B360" s="118" t="s">
        <v>1132</v>
      </c>
      <c r="C360" s="199">
        <f>'折込チラシ　申込書'!K551</f>
        <v>20</v>
      </c>
      <c r="D360" s="79"/>
      <c r="E360" s="396"/>
      <c r="F360" s="397"/>
      <c r="G360" s="398"/>
    </row>
    <row r="361" spans="1:7" ht="17.25" customHeight="1" x14ac:dyDescent="0.15">
      <c r="A361" s="120" t="s">
        <v>1385</v>
      </c>
      <c r="B361" s="118" t="s">
        <v>1133</v>
      </c>
      <c r="C361" s="199">
        <f>'折込チラシ　申込書'!K552</f>
        <v>10</v>
      </c>
      <c r="D361" s="79"/>
      <c r="E361" s="392"/>
      <c r="F361" s="393"/>
      <c r="G361" s="394"/>
    </row>
    <row r="362" spans="1:7" ht="17.25" customHeight="1" x14ac:dyDescent="0.15">
      <c r="A362" s="120" t="s">
        <v>1386</v>
      </c>
      <c r="B362" s="118" t="s">
        <v>1134</v>
      </c>
      <c r="C362" s="199">
        <f>'折込チラシ　申込書'!K553</f>
        <v>60</v>
      </c>
      <c r="D362" s="79"/>
      <c r="E362" s="123"/>
      <c r="G362" s="241"/>
    </row>
    <row r="363" spans="1:7" ht="17.25" customHeight="1" thickBot="1" x14ac:dyDescent="0.2">
      <c r="A363" s="132" t="s">
        <v>1387</v>
      </c>
      <c r="B363" s="133" t="s">
        <v>1135</v>
      </c>
      <c r="C363" s="200">
        <f>'折込チラシ　申込書'!K554</f>
        <v>65</v>
      </c>
      <c r="D363" s="79"/>
      <c r="E363" s="123"/>
      <c r="G363" s="241"/>
    </row>
    <row r="364" spans="1:7" ht="17.25" customHeight="1" thickBot="1" x14ac:dyDescent="0.2">
      <c r="D364" s="79"/>
      <c r="E364" s="125"/>
      <c r="F364" s="126"/>
      <c r="G364" s="237"/>
    </row>
    <row r="365" spans="1:7" ht="17.25" customHeight="1" x14ac:dyDescent="0.15">
      <c r="C365" s="176"/>
      <c r="G365" s="176"/>
    </row>
    <row r="366" spans="1:7" ht="17.45" customHeight="1" x14ac:dyDescent="0.15">
      <c r="C366" s="176"/>
      <c r="G366" s="176"/>
    </row>
    <row r="367" spans="1:7" ht="17.45" customHeight="1" x14ac:dyDescent="0.15">
      <c r="C367" s="176"/>
      <c r="G367" s="176"/>
    </row>
    <row r="368" spans="1:7" ht="17.45" customHeight="1" x14ac:dyDescent="0.15">
      <c r="C368" s="176"/>
      <c r="G368" s="176"/>
    </row>
    <row r="369" spans="3:7" ht="17.45" customHeight="1" x14ac:dyDescent="0.15">
      <c r="C369" s="176"/>
      <c r="G369" s="176"/>
    </row>
    <row r="370" spans="3:7" ht="17.45" customHeight="1" x14ac:dyDescent="0.15">
      <c r="C370" s="176"/>
      <c r="G370" s="176"/>
    </row>
    <row r="371" spans="3:7" ht="17.45" customHeight="1" x14ac:dyDescent="0.15">
      <c r="C371" s="176"/>
      <c r="G371" s="176"/>
    </row>
    <row r="372" spans="3:7" ht="17.45" customHeight="1" x14ac:dyDescent="0.15">
      <c r="C372" s="176"/>
      <c r="G372" s="176"/>
    </row>
    <row r="373" spans="3:7" ht="17.45" customHeight="1" x14ac:dyDescent="0.15">
      <c r="C373" s="176"/>
      <c r="G373" s="176"/>
    </row>
    <row r="374" spans="3:7" ht="17.45" customHeight="1" x14ac:dyDescent="0.15">
      <c r="C374" s="176"/>
      <c r="G374" s="176"/>
    </row>
    <row r="375" spans="3:7" ht="17.45" customHeight="1" x14ac:dyDescent="0.15">
      <c r="C375" s="176"/>
      <c r="G375" s="176"/>
    </row>
    <row r="376" spans="3:7" ht="17.45" customHeight="1" x14ac:dyDescent="0.15">
      <c r="C376" s="176"/>
      <c r="G376" s="176"/>
    </row>
    <row r="377" spans="3:7" ht="17.45" customHeight="1" x14ac:dyDescent="0.15">
      <c r="C377" s="176"/>
      <c r="G377" s="176"/>
    </row>
    <row r="378" spans="3:7" ht="17.45" customHeight="1" x14ac:dyDescent="0.15">
      <c r="C378" s="176"/>
      <c r="G378" s="176"/>
    </row>
    <row r="379" spans="3:7" ht="17.45" customHeight="1" x14ac:dyDescent="0.15">
      <c r="C379" s="176"/>
      <c r="G379" s="176"/>
    </row>
    <row r="380" spans="3:7" ht="17.45" customHeight="1" x14ac:dyDescent="0.15">
      <c r="C380" s="176"/>
      <c r="G380" s="176"/>
    </row>
    <row r="381" spans="3:7" ht="17.45" customHeight="1" x14ac:dyDescent="0.15">
      <c r="C381" s="176"/>
      <c r="G381" s="176"/>
    </row>
    <row r="382" spans="3:7" ht="17.45" customHeight="1" x14ac:dyDescent="0.15">
      <c r="C382" s="176"/>
      <c r="G382" s="176"/>
    </row>
    <row r="383" spans="3:7" ht="17.45" customHeight="1" x14ac:dyDescent="0.15">
      <c r="C383" s="176"/>
      <c r="G383" s="176"/>
    </row>
    <row r="384" spans="3:7" ht="17.45" customHeight="1" x14ac:dyDescent="0.15">
      <c r="C384" s="176"/>
      <c r="G384" s="176"/>
    </row>
    <row r="385" spans="3:7" ht="17.45" customHeight="1" x14ac:dyDescent="0.15">
      <c r="C385" s="176"/>
      <c r="G385" s="176"/>
    </row>
    <row r="386" spans="3:7" ht="17.45" customHeight="1" x14ac:dyDescent="0.15">
      <c r="C386" s="176"/>
      <c r="G386" s="176"/>
    </row>
    <row r="387" spans="3:7" ht="17.45" customHeight="1" x14ac:dyDescent="0.15">
      <c r="C387" s="176"/>
      <c r="G387" s="176"/>
    </row>
    <row r="388" spans="3:7" ht="17.45" customHeight="1" x14ac:dyDescent="0.15">
      <c r="C388" s="176"/>
      <c r="G388" s="176"/>
    </row>
    <row r="389" spans="3:7" ht="17.45" customHeight="1" x14ac:dyDescent="0.15">
      <c r="C389" s="176"/>
      <c r="G389" s="176"/>
    </row>
    <row r="390" spans="3:7" ht="17.45" customHeight="1" x14ac:dyDescent="0.15">
      <c r="C390" s="176"/>
      <c r="G390" s="176"/>
    </row>
    <row r="391" spans="3:7" ht="17.45" customHeight="1" x14ac:dyDescent="0.15">
      <c r="C391" s="176"/>
    </row>
  </sheetData>
  <customSheetViews>
    <customSheetView guid="{6A36B4E2-7CEE-4BDC-B8FF-14C193DDEAD1}" scale="75" showPageBreaks="1" printArea="1">
      <selection activeCell="I5" sqref="I5"/>
      <rowBreaks count="9" manualBreakCount="9">
        <brk id="47" min="1" max="9" man="1"/>
        <brk id="97" min="1" max="9" man="1"/>
        <brk id="145" min="1" max="9" man="1"/>
        <brk id="193" min="1" max="9" man="1"/>
        <brk id="289" min="1" max="9" man="1"/>
        <brk id="337" min="1" max="9" man="1"/>
        <brk id="385" min="1" max="9" man="1"/>
        <brk id="433" min="1" max="9" man="1"/>
        <brk id="481" min="1" max="9" man="1"/>
      </rowBreaks>
      <pageMargins left="0.43307086614173229" right="0.47244094488188981" top="0.51181102362204722" bottom="0.6692913385826772" header="0.35433070866141736" footer="0.31496062992125984"/>
      <printOptions horizontalCentered="1"/>
      <pageSetup paperSize="9" scale="84" orientation="portrait" horizontalDpi="180" verticalDpi="180" r:id="rId1"/>
      <headerFooter alignWithMargins="0">
        <oddHeader xml:space="preserve">&amp;L
&amp;R&amp;"ＭＳ Ｐ明朝,標準" &amp;"ＭＳ ゴシック,標準" </oddHeader>
        <oddFooter>&amp;L&amp;"ＭＳ Ｐゴシック,太字"&amp;14(株)沖縄タイムスサービスセンター&amp;"ＭＳ Ｐゴシック,標準"&amp;11
&amp;12tel．098（866）4812／fax．098（866）4855&amp;C&amp;"ＭＳ ゴシック,標準"&amp;14&amp;P&amp;R&amp;"ＭＳ ゴシック,標準"&amp;10(株)沖縄タイムスサービスセンター【中部営業所】
tel．098（939）3000／fax．098（938）6600</oddFooter>
      </headerFooter>
    </customSheetView>
  </customSheetViews>
  <mergeCells count="146">
    <mergeCell ref="G162:G163"/>
    <mergeCell ref="A165:C165"/>
    <mergeCell ref="A166:C166"/>
    <mergeCell ref="A93:C93"/>
    <mergeCell ref="E91:G91"/>
    <mergeCell ref="E92:G92"/>
    <mergeCell ref="A73:C73"/>
    <mergeCell ref="E138:G138"/>
    <mergeCell ref="A109:A110"/>
    <mergeCell ref="A91:C91"/>
    <mergeCell ref="E93:G93"/>
    <mergeCell ref="E116:G116"/>
    <mergeCell ref="E135:G135"/>
    <mergeCell ref="E137:G137"/>
    <mergeCell ref="A80:C80"/>
    <mergeCell ref="G343:G344"/>
    <mergeCell ref="G348:G349"/>
    <mergeCell ref="E361:G361"/>
    <mergeCell ref="B351:B352"/>
    <mergeCell ref="C351:C352"/>
    <mergeCell ref="F352:F353"/>
    <mergeCell ref="A350:C350"/>
    <mergeCell ref="E360:G360"/>
    <mergeCell ref="F356:F357"/>
    <mergeCell ref="G356:G357"/>
    <mergeCell ref="G352:G353"/>
    <mergeCell ref="F343:F344"/>
    <mergeCell ref="F348:F349"/>
    <mergeCell ref="A349:C349"/>
    <mergeCell ref="G250:G251"/>
    <mergeCell ref="F250:F251"/>
    <mergeCell ref="G298:G299"/>
    <mergeCell ref="F274:F275"/>
    <mergeCell ref="G274:G275"/>
    <mergeCell ref="F260:F261"/>
    <mergeCell ref="A76:C76"/>
    <mergeCell ref="B157:B158"/>
    <mergeCell ref="G260:G261"/>
    <mergeCell ref="F298:F299"/>
    <mergeCell ref="E296:G296"/>
    <mergeCell ref="B296:B297"/>
    <mergeCell ref="C296:C297"/>
    <mergeCell ref="F195:F196"/>
    <mergeCell ref="A226:C226"/>
    <mergeCell ref="A227:C227"/>
    <mergeCell ref="A203:C203"/>
    <mergeCell ref="B264:B265"/>
    <mergeCell ref="E248:G248"/>
    <mergeCell ref="A182:C182"/>
    <mergeCell ref="B184:B185"/>
    <mergeCell ref="C184:C185"/>
    <mergeCell ref="E249:G249"/>
    <mergeCell ref="G195:G196"/>
    <mergeCell ref="G339:G340"/>
    <mergeCell ref="F319:F320"/>
    <mergeCell ref="B332:B333"/>
    <mergeCell ref="C332:C333"/>
    <mergeCell ref="F339:F340"/>
    <mergeCell ref="A205:C205"/>
    <mergeCell ref="F335:F336"/>
    <mergeCell ref="F327:F328"/>
    <mergeCell ref="F323:F324"/>
    <mergeCell ref="G335:G336"/>
    <mergeCell ref="G327:G328"/>
    <mergeCell ref="G323:G324"/>
    <mergeCell ref="B319:B320"/>
    <mergeCell ref="C319:C320"/>
    <mergeCell ref="G319:G320"/>
    <mergeCell ref="F229:F230"/>
    <mergeCell ref="E297:G297"/>
    <mergeCell ref="E214:G214"/>
    <mergeCell ref="G229:G230"/>
    <mergeCell ref="C264:C265"/>
    <mergeCell ref="B274:B275"/>
    <mergeCell ref="C274:C275"/>
    <mergeCell ref="A317:C317"/>
    <mergeCell ref="A318:C318"/>
    <mergeCell ref="A206:C206"/>
    <mergeCell ref="A204:C204"/>
    <mergeCell ref="C3:C4"/>
    <mergeCell ref="F48:F49"/>
    <mergeCell ref="G48:G49"/>
    <mergeCell ref="A16:C16"/>
    <mergeCell ref="E14:G14"/>
    <mergeCell ref="E15:G15"/>
    <mergeCell ref="A77:C77"/>
    <mergeCell ref="B48:B49"/>
    <mergeCell ref="A40:C40"/>
    <mergeCell ref="A41:C41"/>
    <mergeCell ref="A19:C19"/>
    <mergeCell ref="A18:C18"/>
    <mergeCell ref="B129:B130"/>
    <mergeCell ref="C129:C130"/>
    <mergeCell ref="B139:B140"/>
    <mergeCell ref="C139:C140"/>
    <mergeCell ref="A74:C74"/>
    <mergeCell ref="A75:C75"/>
    <mergeCell ref="E45:G45"/>
    <mergeCell ref="B121:B122"/>
    <mergeCell ref="E182:G182"/>
    <mergeCell ref="E183:G183"/>
    <mergeCell ref="F1:G1"/>
    <mergeCell ref="E46:G46"/>
    <mergeCell ref="B109:B110"/>
    <mergeCell ref="C109:C110"/>
    <mergeCell ref="F119:F120"/>
    <mergeCell ref="C94:C95"/>
    <mergeCell ref="F27:F28"/>
    <mergeCell ref="G27:G28"/>
    <mergeCell ref="B94:B95"/>
    <mergeCell ref="A17:C17"/>
    <mergeCell ref="F94:F95"/>
    <mergeCell ref="G94:G95"/>
    <mergeCell ref="E117:G117"/>
    <mergeCell ref="B3:B4"/>
    <mergeCell ref="A20:C20"/>
    <mergeCell ref="A42:C42"/>
    <mergeCell ref="A92:C92"/>
    <mergeCell ref="C48:C49"/>
    <mergeCell ref="A22:C22"/>
    <mergeCell ref="A78:C78"/>
    <mergeCell ref="A79:C79"/>
    <mergeCell ref="E226:G226"/>
    <mergeCell ref="E115:G115"/>
    <mergeCell ref="I163:K163"/>
    <mergeCell ref="G168:G169"/>
    <mergeCell ref="A181:C181"/>
    <mergeCell ref="B168:B169"/>
    <mergeCell ref="C168:C169"/>
    <mergeCell ref="A180:C180"/>
    <mergeCell ref="C121:C122"/>
    <mergeCell ref="C157:C158"/>
    <mergeCell ref="F168:F169"/>
    <mergeCell ref="F162:F163"/>
    <mergeCell ref="I150:K150"/>
    <mergeCell ref="A138:C138"/>
    <mergeCell ref="G119:G120"/>
    <mergeCell ref="A167:C167"/>
    <mergeCell ref="E161:G161"/>
    <mergeCell ref="I160:K160"/>
    <mergeCell ref="I161:K161"/>
    <mergeCell ref="E160:G160"/>
    <mergeCell ref="F152:F153"/>
    <mergeCell ref="G152:G153"/>
    <mergeCell ref="E150:G150"/>
    <mergeCell ref="E136:G136"/>
  </mergeCells>
  <phoneticPr fontId="10"/>
  <printOptions horizontalCentered="1"/>
  <pageMargins left="0.31496062992125984" right="0.31496062992125984" top="0.47244094488188981" bottom="0.70866141732283472" header="0.31496062992125984" footer="0.31496062992125984"/>
  <pageSetup paperSize="9" scale="98" orientation="portrait" r:id="rId2"/>
  <headerFooter scaleWithDoc="0" alignWithMargins="0">
    <oddHeader xml:space="preserve">&amp;L&amp;A&amp;R&amp;"ＭＳ Ｐ明朝,標準" &amp;"ＭＳ ゴシック,標準" </oddHeader>
    <oddFooter>&amp;L(株)タイムスアドネクスト
tel：(098)866-4812／fax：(098)866-4855
mail:orikomi@times-adnext.co.jp&amp;C&amp;14&amp;P/&amp;N&amp;R&amp;10(株)タイムスアドネクスト【中部支社】
tel：(098)939-3000／fax：(098)938-6600
mail:chubu-t@times-adnext.co.jp</oddFooter>
  </headerFooter>
  <rowBreaks count="6" manualBreakCount="6">
    <brk id="47" max="8" man="1"/>
    <brk id="138" max="8" man="1"/>
    <brk id="183" max="8" man="1"/>
    <brk id="228" max="8" man="1"/>
    <brk id="273" max="8" man="1"/>
    <brk id="318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66FF"/>
    <pageSetUpPr fitToPage="1"/>
  </sheetPr>
  <dimension ref="A1:AI580"/>
  <sheetViews>
    <sheetView showGridLines="0" tabSelected="1" view="pageBreakPreview" topLeftCell="D1" zoomScale="85" zoomScaleNormal="85" zoomScaleSheetLayoutView="85" workbookViewId="0">
      <pane ySplit="9" topLeftCell="A10" activePane="bottomLeft" state="frozen"/>
      <selection activeCell="D1" sqref="D1"/>
      <selection pane="bottomLeft" activeCell="Q3" sqref="Q3"/>
    </sheetView>
  </sheetViews>
  <sheetFormatPr defaultRowHeight="13.5" x14ac:dyDescent="0.15"/>
  <cols>
    <col min="1" max="1" width="22.875" style="10" hidden="1" customWidth="1"/>
    <col min="2" max="2" width="23.25" style="10" hidden="1" customWidth="1"/>
    <col min="3" max="3" width="22.5" style="10" hidden="1" customWidth="1"/>
    <col min="4" max="4" width="20.375" style="90" customWidth="1"/>
    <col min="5" max="5" width="17.875" style="90" customWidth="1"/>
    <col min="6" max="6" width="19.625" style="10" hidden="1" customWidth="1"/>
    <col min="7" max="7" width="17.5" style="10" hidden="1" customWidth="1"/>
    <col min="8" max="8" width="14.125" style="10" hidden="1" customWidth="1"/>
    <col min="9" max="9" width="9.125" style="189" hidden="1" customWidth="1"/>
    <col min="10" max="10" width="30.375" style="10" customWidth="1"/>
    <col min="11" max="11" width="17.25" style="10" customWidth="1"/>
    <col min="12" max="12" width="17.25" style="90" customWidth="1"/>
    <col min="13" max="13" width="7.625" style="10" hidden="1" customWidth="1"/>
    <col min="14" max="14" width="6.625" style="10" hidden="1" customWidth="1"/>
    <col min="15" max="15" width="32.625" style="10" customWidth="1"/>
    <col min="16" max="16" width="11.375" style="10" hidden="1" customWidth="1"/>
    <col min="17" max="17" width="71.625" bestFit="1" customWidth="1"/>
    <col min="19" max="16384" width="9" style="10"/>
  </cols>
  <sheetData>
    <row r="1" spans="1:35" ht="24.75" customHeight="1" x14ac:dyDescent="0.15">
      <c r="A1" s="9"/>
      <c r="C1" s="9"/>
      <c r="D1" s="284" t="s">
        <v>1101</v>
      </c>
      <c r="E1" s="303"/>
      <c r="F1" s="190"/>
      <c r="G1" s="110"/>
      <c r="H1" s="111"/>
      <c r="I1" s="182"/>
      <c r="J1" s="105" t="s">
        <v>2190</v>
      </c>
      <c r="K1" s="420"/>
      <c r="L1" s="421"/>
      <c r="M1" s="421"/>
      <c r="N1" s="421"/>
      <c r="O1" s="422"/>
      <c r="P1" s="9"/>
    </row>
    <row r="2" spans="1:35" ht="23.25" customHeight="1" x14ac:dyDescent="0.15">
      <c r="C2" s="9"/>
      <c r="D2" s="285" t="s">
        <v>2192</v>
      </c>
      <c r="E2" s="286"/>
      <c r="F2" s="190"/>
      <c r="G2" s="107"/>
      <c r="H2" s="108"/>
      <c r="I2" s="182"/>
      <c r="J2" s="109" t="s">
        <v>2188</v>
      </c>
      <c r="K2" s="423"/>
      <c r="L2" s="424"/>
      <c r="M2" s="424"/>
      <c r="N2" s="424"/>
      <c r="O2" s="425"/>
    </row>
    <row r="3" spans="1:35" ht="21.95" customHeight="1" thickBot="1" x14ac:dyDescent="0.2">
      <c r="C3" s="11"/>
      <c r="D3" s="287" t="s">
        <v>52</v>
      </c>
      <c r="E3" s="288"/>
      <c r="F3" s="97"/>
      <c r="G3" s="112"/>
      <c r="H3" s="112"/>
      <c r="I3" s="182"/>
      <c r="J3" s="106" t="s">
        <v>2347</v>
      </c>
      <c r="K3" s="442"/>
      <c r="L3" s="443"/>
      <c r="M3" s="152" t="s">
        <v>2191</v>
      </c>
      <c r="N3" s="444" t="s">
        <v>2260</v>
      </c>
      <c r="O3" s="445"/>
    </row>
    <row r="4" spans="1:35" ht="24.75" customHeight="1" thickBot="1" x14ac:dyDescent="0.2">
      <c r="C4" s="11"/>
      <c r="D4" s="276"/>
      <c r="E4" s="276"/>
      <c r="F4" s="276"/>
      <c r="G4" s="276"/>
      <c r="H4" s="276"/>
      <c r="I4" s="276"/>
      <c r="J4" s="276" t="s">
        <v>2633</v>
      </c>
      <c r="K4" s="276"/>
      <c r="L4" s="276"/>
      <c r="M4" s="276"/>
      <c r="N4" s="276"/>
      <c r="O4" s="293" t="s">
        <v>2479</v>
      </c>
    </row>
    <row r="5" spans="1:35" ht="21.75" customHeight="1" x14ac:dyDescent="0.15">
      <c r="B5" s="13" t="s">
        <v>53</v>
      </c>
      <c r="C5" s="11"/>
      <c r="D5" s="429" t="s">
        <v>2350</v>
      </c>
      <c r="E5" s="430"/>
      <c r="F5" s="190"/>
      <c r="G5" s="90"/>
      <c r="H5" s="95"/>
      <c r="I5" s="14"/>
      <c r="J5" s="99" t="s">
        <v>54</v>
      </c>
      <c r="K5" s="100">
        <f>K7+K6</f>
        <v>113365</v>
      </c>
      <c r="L5" s="245">
        <f>SUM(SUMIFS(L9:L578,P9:P578,{"2","4"}))</f>
        <v>0</v>
      </c>
      <c r="M5" s="101">
        <f>SUM(SUMIFS(M9:M579,P9:P579,{"2","4"}))</f>
        <v>36885</v>
      </c>
      <c r="N5" s="147">
        <f>SUM(SUMIFS(N9:N579,P9:P579,{"2","4"}))</f>
        <v>0</v>
      </c>
      <c r="O5" s="292" t="s">
        <v>2480</v>
      </c>
    </row>
    <row r="6" spans="1:35" ht="21.75" customHeight="1" x14ac:dyDescent="0.15">
      <c r="B6" s="13" t="s">
        <v>1102</v>
      </c>
      <c r="C6" s="11"/>
      <c r="D6" s="431" t="s">
        <v>2258</v>
      </c>
      <c r="E6" s="432"/>
      <c r="F6" s="190"/>
      <c r="G6" s="90"/>
      <c r="H6" s="96"/>
      <c r="I6" s="14"/>
      <c r="J6" s="102" t="s">
        <v>55</v>
      </c>
      <c r="K6" s="94">
        <f>SUMIFS(K9:K578,P9:P578,{"2"})</f>
        <v>110360</v>
      </c>
      <c r="L6" s="246">
        <f>SUMIFS(L9:L578,P9:P578,{"2"})</f>
        <v>0</v>
      </c>
      <c r="M6" s="94">
        <f>SUMIFS(M9:M579,P9:P579,{"2"})</f>
        <v>36885</v>
      </c>
      <c r="N6" s="148">
        <f>SUMIFS(N9:N579,P9:P579,{"2"})</f>
        <v>0</v>
      </c>
      <c r="O6" s="294" t="s">
        <v>2478</v>
      </c>
    </row>
    <row r="7" spans="1:35" ht="21.75" customHeight="1" thickBot="1" x14ac:dyDescent="0.2">
      <c r="B7" s="15" t="s">
        <v>56</v>
      </c>
      <c r="C7" s="16"/>
      <c r="D7" s="433" t="s">
        <v>2259</v>
      </c>
      <c r="E7" s="434"/>
      <c r="F7" s="97"/>
      <c r="G7" s="97"/>
      <c r="H7" s="97"/>
      <c r="I7" s="182"/>
      <c r="J7" s="103" t="s">
        <v>57</v>
      </c>
      <c r="K7" s="104">
        <f>SUMIFS(K9:K578,P9:P578,{"4"})</f>
        <v>3005</v>
      </c>
      <c r="L7" s="247">
        <f>SUMIFS(L9:L578,P9:P578,{"4"})</f>
        <v>0</v>
      </c>
      <c r="M7" s="104">
        <f>SUMIFS(M9:M579,P9:P579,{"4"})</f>
        <v>0</v>
      </c>
      <c r="N7" s="149">
        <f>SUMIFS(N9:N579,P9:P579,{"4"})</f>
        <v>0</v>
      </c>
      <c r="O7" s="273" t="s">
        <v>2634</v>
      </c>
    </row>
    <row r="8" spans="1:35" ht="15" customHeight="1" x14ac:dyDescent="0.15">
      <c r="B8" s="17" t="s">
        <v>58</v>
      </c>
      <c r="C8" s="18"/>
      <c r="D8" s="289"/>
      <c r="E8" s="289"/>
      <c r="F8" s="19"/>
      <c r="G8" s="12"/>
      <c r="H8" s="12"/>
      <c r="I8" s="182"/>
      <c r="J8" s="11"/>
      <c r="K8" s="11"/>
      <c r="L8" s="248" t="s">
        <v>2348</v>
      </c>
      <c r="M8" s="11"/>
      <c r="N8" s="20" t="s">
        <v>59</v>
      </c>
      <c r="O8" s="21" t="s">
        <v>1100</v>
      </c>
    </row>
    <row r="9" spans="1:35" ht="18" customHeight="1" x14ac:dyDescent="0.15">
      <c r="B9" s="42" t="s">
        <v>60</v>
      </c>
      <c r="C9" s="42"/>
      <c r="D9" s="441" t="s">
        <v>61</v>
      </c>
      <c r="E9" s="441"/>
      <c r="F9" s="98"/>
      <c r="G9" s="98"/>
      <c r="H9" s="98" t="s">
        <v>2488</v>
      </c>
      <c r="I9" s="181" t="s">
        <v>2261</v>
      </c>
      <c r="J9" s="98" t="s">
        <v>62</v>
      </c>
      <c r="K9" s="141" t="s">
        <v>2195</v>
      </c>
      <c r="L9" s="249" t="s">
        <v>2193</v>
      </c>
      <c r="M9" s="142" t="s">
        <v>2239</v>
      </c>
      <c r="N9" s="142" t="s">
        <v>2194</v>
      </c>
      <c r="O9" s="98" t="s">
        <v>63</v>
      </c>
      <c r="P9" s="42" t="s">
        <v>63</v>
      </c>
      <c r="Q9" s="98" t="s">
        <v>2614</v>
      </c>
    </row>
    <row r="10" spans="1:35" ht="18" customHeight="1" x14ac:dyDescent="0.15">
      <c r="A10" s="22" t="s">
        <v>64</v>
      </c>
      <c r="B10" s="23"/>
      <c r="C10" s="24" t="s">
        <v>65</v>
      </c>
      <c r="D10" s="446" t="s">
        <v>2199</v>
      </c>
      <c r="E10" s="447"/>
      <c r="F10" s="448"/>
      <c r="G10" s="24"/>
      <c r="H10" s="24"/>
      <c r="I10" s="183"/>
      <c r="J10" s="23" t="s">
        <v>66</v>
      </c>
      <c r="K10" s="25">
        <f>SUM(SUMIFS(K11:K58,$G11:$G58,{"0","1"}))</f>
        <v>32000</v>
      </c>
      <c r="L10" s="217">
        <f>SUM(SUMIFS(L11:L58,$G11:$G58,{"0","1"}))</f>
        <v>0</v>
      </c>
      <c r="M10" s="25">
        <f>SUM(SUMIFS(M11:M58,$G11:$G58,{"0","1"}))</f>
        <v>11980</v>
      </c>
      <c r="N10" s="40">
        <f>SUM(SUMIFS(N11:N58,$G11:$G58,{"0","1"}))</f>
        <v>0</v>
      </c>
      <c r="O10" s="41"/>
      <c r="P10" s="10">
        <v>2</v>
      </c>
      <c r="Q10" s="41"/>
    </row>
    <row r="11" spans="1:35" ht="18" customHeight="1" x14ac:dyDescent="0.15">
      <c r="A11" s="22" t="s">
        <v>64</v>
      </c>
      <c r="B11" s="26" t="s">
        <v>67</v>
      </c>
      <c r="C11" s="27" t="s">
        <v>65</v>
      </c>
      <c r="D11" s="449" t="s">
        <v>2198</v>
      </c>
      <c r="E11" s="450"/>
      <c r="F11" s="451"/>
      <c r="G11" s="28"/>
      <c r="H11" s="28"/>
      <c r="I11" s="184"/>
      <c r="J11" s="28" t="s">
        <v>68</v>
      </c>
      <c r="K11" s="29">
        <f>SUM(SUMIFS(K12:K21,$G12:$G21,{"0","1"}))</f>
        <v>7495</v>
      </c>
      <c r="L11" s="250">
        <f>SUM(SUMIFS(L12:L21,$G12:$G21,{"0","1"}))</f>
        <v>0</v>
      </c>
      <c r="M11" s="29">
        <f>SUM(SUMIFS(M12:M21,$G12:$G21,{"0","1"}))</f>
        <v>2500</v>
      </c>
      <c r="N11" s="30">
        <f>SUM(SUMIFS(N12:N21,$G12:$G21,{"0","1"}))</f>
        <v>0</v>
      </c>
      <c r="O11" s="31"/>
      <c r="P11" s="10">
        <v>3</v>
      </c>
      <c r="Q11" s="31"/>
    </row>
    <row r="12" spans="1:35" ht="18" customHeight="1" x14ac:dyDescent="0.15">
      <c r="A12" s="22" t="s">
        <v>64</v>
      </c>
      <c r="B12" s="32" t="s">
        <v>67</v>
      </c>
      <c r="C12" s="32" t="s">
        <v>65</v>
      </c>
      <c r="D12" s="411" t="s">
        <v>2197</v>
      </c>
      <c r="E12" s="412"/>
      <c r="F12" s="413"/>
      <c r="G12" s="32" t="s">
        <v>69</v>
      </c>
      <c r="H12" s="33" t="s">
        <v>70</v>
      </c>
      <c r="I12" s="185" t="s">
        <v>1637</v>
      </c>
      <c r="J12" s="33" t="s">
        <v>1647</v>
      </c>
      <c r="K12" s="34">
        <v>965</v>
      </c>
      <c r="L12" s="143"/>
      <c r="M12" s="34">
        <v>380</v>
      </c>
      <c r="N12" s="144"/>
      <c r="O12" s="146"/>
      <c r="P12" s="10">
        <v>0</v>
      </c>
      <c r="Q12" s="146"/>
    </row>
    <row r="13" spans="1:35" ht="18" hidden="1" customHeight="1" x14ac:dyDescent="0.15">
      <c r="A13" s="22" t="s">
        <v>64</v>
      </c>
      <c r="B13" s="32" t="s">
        <v>67</v>
      </c>
      <c r="C13" s="32" t="s">
        <v>65</v>
      </c>
      <c r="D13" s="438" t="s">
        <v>2197</v>
      </c>
      <c r="E13" s="439"/>
      <c r="F13" s="440"/>
      <c r="G13" s="32" t="s">
        <v>69</v>
      </c>
      <c r="H13" s="33" t="s">
        <v>72</v>
      </c>
      <c r="I13" s="185" t="s">
        <v>1638</v>
      </c>
      <c r="J13" s="91" t="s">
        <v>1648</v>
      </c>
      <c r="K13" s="92">
        <v>0</v>
      </c>
      <c r="L13" s="264"/>
      <c r="M13" s="92">
        <v>100</v>
      </c>
      <c r="N13" s="212"/>
      <c r="O13" s="146"/>
      <c r="P13" s="10">
        <v>0</v>
      </c>
      <c r="Q13" s="146" t="s">
        <v>2364</v>
      </c>
      <c r="AI13" s="10">
        <v>2</v>
      </c>
    </row>
    <row r="14" spans="1:35" ht="18" customHeight="1" x14ac:dyDescent="0.15">
      <c r="A14" s="22" t="s">
        <v>64</v>
      </c>
      <c r="B14" s="32" t="s">
        <v>67</v>
      </c>
      <c r="C14" s="32" t="s">
        <v>65</v>
      </c>
      <c r="D14" s="411" t="s">
        <v>2197</v>
      </c>
      <c r="E14" s="412"/>
      <c r="F14" s="413"/>
      <c r="G14" s="32" t="s">
        <v>69</v>
      </c>
      <c r="H14" s="33" t="s">
        <v>73</v>
      </c>
      <c r="I14" s="185" t="s">
        <v>1639</v>
      </c>
      <c r="J14" s="33" t="s">
        <v>2365</v>
      </c>
      <c r="K14" s="34">
        <v>725</v>
      </c>
      <c r="L14" s="143"/>
      <c r="M14" s="34">
        <v>130</v>
      </c>
      <c r="N14" s="144"/>
      <c r="O14" s="146"/>
      <c r="P14" s="10">
        <v>0</v>
      </c>
      <c r="Q14" s="146" t="s">
        <v>2570</v>
      </c>
      <c r="AH14" s="10">
        <v>1</v>
      </c>
    </row>
    <row r="15" spans="1:35" ht="18" customHeight="1" x14ac:dyDescent="0.15">
      <c r="A15" s="22" t="s">
        <v>64</v>
      </c>
      <c r="B15" s="32" t="s">
        <v>67</v>
      </c>
      <c r="C15" s="32" t="s">
        <v>65</v>
      </c>
      <c r="D15" s="411" t="s">
        <v>2197</v>
      </c>
      <c r="E15" s="412"/>
      <c r="F15" s="413"/>
      <c r="G15" s="32" t="s">
        <v>69</v>
      </c>
      <c r="H15" s="33" t="s">
        <v>74</v>
      </c>
      <c r="I15" s="185" t="s">
        <v>1640</v>
      </c>
      <c r="J15" s="33" t="s">
        <v>75</v>
      </c>
      <c r="K15" s="34">
        <v>640</v>
      </c>
      <c r="L15" s="143"/>
      <c r="M15" s="34">
        <v>120</v>
      </c>
      <c r="N15" s="144"/>
      <c r="O15" s="146"/>
      <c r="P15" s="10">
        <v>0</v>
      </c>
      <c r="Q15" s="146"/>
    </row>
    <row r="16" spans="1:35" ht="18" customHeight="1" x14ac:dyDescent="0.15">
      <c r="A16" s="22" t="s">
        <v>64</v>
      </c>
      <c r="B16" s="32" t="s">
        <v>67</v>
      </c>
      <c r="C16" s="32" t="s">
        <v>65</v>
      </c>
      <c r="D16" s="411" t="s">
        <v>2197</v>
      </c>
      <c r="E16" s="412"/>
      <c r="F16" s="413"/>
      <c r="G16" s="32" t="s">
        <v>69</v>
      </c>
      <c r="H16" s="33" t="s">
        <v>76</v>
      </c>
      <c r="I16" s="185" t="s">
        <v>1641</v>
      </c>
      <c r="J16" s="33" t="s">
        <v>77</v>
      </c>
      <c r="K16" s="34">
        <v>490</v>
      </c>
      <c r="L16" s="143"/>
      <c r="M16" s="34">
        <v>170</v>
      </c>
      <c r="N16" s="144"/>
      <c r="O16" s="146"/>
      <c r="P16" s="10">
        <v>0</v>
      </c>
      <c r="Q16" s="146"/>
    </row>
    <row r="17" spans="1:35" ht="18" customHeight="1" x14ac:dyDescent="0.15">
      <c r="A17" s="22" t="s">
        <v>64</v>
      </c>
      <c r="B17" s="32" t="s">
        <v>67</v>
      </c>
      <c r="C17" s="32" t="s">
        <v>65</v>
      </c>
      <c r="D17" s="411" t="s">
        <v>2197</v>
      </c>
      <c r="E17" s="412"/>
      <c r="F17" s="413"/>
      <c r="G17" s="32" t="s">
        <v>69</v>
      </c>
      <c r="H17" s="33" t="s">
        <v>78</v>
      </c>
      <c r="I17" s="185" t="s">
        <v>1642</v>
      </c>
      <c r="J17" s="33" t="s">
        <v>1612</v>
      </c>
      <c r="K17" s="34">
        <v>520</v>
      </c>
      <c r="L17" s="143"/>
      <c r="M17" s="34">
        <v>210</v>
      </c>
      <c r="N17" s="144"/>
      <c r="O17" s="296"/>
      <c r="P17" s="10">
        <v>0</v>
      </c>
      <c r="Q17" s="296"/>
      <c r="AH17" s="10">
        <v>1</v>
      </c>
    </row>
    <row r="18" spans="1:35" ht="18" customHeight="1" x14ac:dyDescent="0.15">
      <c r="A18" s="22" t="s">
        <v>64</v>
      </c>
      <c r="B18" s="32" t="s">
        <v>67</v>
      </c>
      <c r="C18" s="32" t="s">
        <v>65</v>
      </c>
      <c r="D18" s="411" t="s">
        <v>2197</v>
      </c>
      <c r="E18" s="412"/>
      <c r="F18" s="413"/>
      <c r="G18" s="32" t="s">
        <v>69</v>
      </c>
      <c r="H18" s="33" t="s">
        <v>79</v>
      </c>
      <c r="I18" s="185" t="s">
        <v>1643</v>
      </c>
      <c r="J18" s="33" t="s">
        <v>2615</v>
      </c>
      <c r="K18" s="34">
        <v>1975</v>
      </c>
      <c r="L18" s="143"/>
      <c r="M18" s="34">
        <v>385</v>
      </c>
      <c r="N18" s="144"/>
      <c r="O18" s="146"/>
      <c r="P18" s="10">
        <v>0</v>
      </c>
      <c r="Q18" s="304" t="s">
        <v>2622</v>
      </c>
      <c r="AH18" s="10">
        <v>1</v>
      </c>
    </row>
    <row r="19" spans="1:35" ht="18" customHeight="1" x14ac:dyDescent="0.15">
      <c r="A19" s="22" t="s">
        <v>64</v>
      </c>
      <c r="B19" s="32" t="s">
        <v>67</v>
      </c>
      <c r="C19" s="32" t="s">
        <v>65</v>
      </c>
      <c r="D19" s="411" t="s">
        <v>2197</v>
      </c>
      <c r="E19" s="412"/>
      <c r="F19" s="413"/>
      <c r="G19" s="32" t="s">
        <v>69</v>
      </c>
      <c r="H19" s="33" t="s">
        <v>80</v>
      </c>
      <c r="I19" s="185" t="s">
        <v>1644</v>
      </c>
      <c r="J19" s="33" t="s">
        <v>81</v>
      </c>
      <c r="K19" s="34">
        <v>985</v>
      </c>
      <c r="L19" s="143"/>
      <c r="M19" s="34">
        <v>515</v>
      </c>
      <c r="N19" s="144"/>
      <c r="O19" s="146"/>
      <c r="P19" s="10">
        <v>0</v>
      </c>
      <c r="Q19" s="146" t="s">
        <v>2554</v>
      </c>
      <c r="AH19" s="10">
        <v>1</v>
      </c>
    </row>
    <row r="20" spans="1:35" ht="18" hidden="1" customHeight="1" x14ac:dyDescent="0.15">
      <c r="A20" s="22" t="s">
        <v>64</v>
      </c>
      <c r="B20" s="32" t="s">
        <v>67</v>
      </c>
      <c r="C20" s="32" t="s">
        <v>65</v>
      </c>
      <c r="D20" s="411" t="s">
        <v>2197</v>
      </c>
      <c r="E20" s="412"/>
      <c r="F20" s="413"/>
      <c r="G20" s="32" t="s">
        <v>69</v>
      </c>
      <c r="H20" s="33" t="s">
        <v>82</v>
      </c>
      <c r="I20" s="185" t="s">
        <v>1645</v>
      </c>
      <c r="J20" s="91" t="s">
        <v>2521</v>
      </c>
      <c r="K20" s="34">
        <v>0</v>
      </c>
      <c r="L20" s="143"/>
      <c r="M20" s="34">
        <v>45</v>
      </c>
      <c r="N20" s="144"/>
      <c r="O20" s="305"/>
      <c r="P20" s="10">
        <v>0</v>
      </c>
      <c r="Q20" s="305" t="s">
        <v>2520</v>
      </c>
    </row>
    <row r="21" spans="1:35" ht="18" customHeight="1" x14ac:dyDescent="0.15">
      <c r="A21" s="22" t="s">
        <v>64</v>
      </c>
      <c r="B21" s="32" t="s">
        <v>67</v>
      </c>
      <c r="C21" s="32" t="s">
        <v>65</v>
      </c>
      <c r="D21" s="411" t="s">
        <v>2197</v>
      </c>
      <c r="E21" s="412"/>
      <c r="F21" s="413"/>
      <c r="G21" s="32" t="s">
        <v>69</v>
      </c>
      <c r="H21" s="33" t="s">
        <v>83</v>
      </c>
      <c r="I21" s="185" t="s">
        <v>1646</v>
      </c>
      <c r="J21" s="33" t="s">
        <v>2524</v>
      </c>
      <c r="K21" s="34">
        <v>1195</v>
      </c>
      <c r="L21" s="143"/>
      <c r="M21" s="34">
        <v>445</v>
      </c>
      <c r="N21" s="144"/>
      <c r="O21" s="305"/>
      <c r="P21" s="10">
        <v>0</v>
      </c>
      <c r="Q21" s="305" t="s">
        <v>2522</v>
      </c>
      <c r="AH21" s="10">
        <v>1</v>
      </c>
    </row>
    <row r="22" spans="1:35" ht="18" customHeight="1" x14ac:dyDescent="0.15">
      <c r="A22" s="22" t="s">
        <v>64</v>
      </c>
      <c r="B22" s="26" t="s">
        <v>67</v>
      </c>
      <c r="C22" s="27" t="s">
        <v>85</v>
      </c>
      <c r="D22" s="435" t="s">
        <v>2196</v>
      </c>
      <c r="E22" s="436"/>
      <c r="F22" s="437"/>
      <c r="G22" s="28"/>
      <c r="H22" s="28"/>
      <c r="I22" s="184"/>
      <c r="J22" s="28" t="s">
        <v>68</v>
      </c>
      <c r="K22" s="29">
        <f>SUM(SUMIFS(K23:K39,$G23:$G39,{"0","1"}))</f>
        <v>12890</v>
      </c>
      <c r="L22" s="250">
        <f>SUM(SUMIFS(L23:L39,$G23:$G39,{"0","1"}))</f>
        <v>0</v>
      </c>
      <c r="M22" s="29">
        <f>SUM(SUMIFS(M23:M39,$G23:$G39,{"0","1"}))</f>
        <v>4965</v>
      </c>
      <c r="N22" s="30">
        <f>SUM(SUMIFS(N23:N39,$G23:$G39,{"0","1"}))</f>
        <v>0</v>
      </c>
      <c r="O22" s="31"/>
      <c r="P22" s="10">
        <v>3</v>
      </c>
      <c r="Q22" s="31"/>
    </row>
    <row r="23" spans="1:35" ht="18" hidden="1" customHeight="1" x14ac:dyDescent="0.15">
      <c r="A23" s="22" t="s">
        <v>64</v>
      </c>
      <c r="B23" s="32" t="s">
        <v>67</v>
      </c>
      <c r="C23" s="32" t="s">
        <v>85</v>
      </c>
      <c r="D23" s="426" t="s">
        <v>2200</v>
      </c>
      <c r="E23" s="427"/>
      <c r="F23" s="428"/>
      <c r="G23" s="32" t="s">
        <v>69</v>
      </c>
      <c r="H23" s="33" t="s">
        <v>86</v>
      </c>
      <c r="I23" s="186" t="s">
        <v>1649</v>
      </c>
      <c r="J23" s="91" t="s">
        <v>87</v>
      </c>
      <c r="K23" s="92">
        <v>0</v>
      </c>
      <c r="L23" s="143"/>
      <c r="M23" s="92">
        <v>0</v>
      </c>
      <c r="N23" s="144"/>
      <c r="O23" s="297"/>
      <c r="P23" s="10">
        <v>0</v>
      </c>
      <c r="Q23" s="297" t="s">
        <v>2262</v>
      </c>
      <c r="AI23" s="10">
        <v>2</v>
      </c>
    </row>
    <row r="24" spans="1:35" ht="18" customHeight="1" x14ac:dyDescent="0.15">
      <c r="A24" s="22" t="s">
        <v>64</v>
      </c>
      <c r="B24" s="32" t="s">
        <v>67</v>
      </c>
      <c r="C24" s="32" t="s">
        <v>85</v>
      </c>
      <c r="D24" s="408" t="s">
        <v>2200</v>
      </c>
      <c r="E24" s="409"/>
      <c r="F24" s="410"/>
      <c r="G24" s="32" t="s">
        <v>69</v>
      </c>
      <c r="H24" s="33" t="s">
        <v>88</v>
      </c>
      <c r="I24" s="185" t="s">
        <v>1650</v>
      </c>
      <c r="J24" s="33" t="s">
        <v>89</v>
      </c>
      <c r="K24" s="34">
        <v>1030</v>
      </c>
      <c r="L24" s="143"/>
      <c r="M24" s="34">
        <v>390</v>
      </c>
      <c r="N24" s="144"/>
      <c r="O24" s="298"/>
      <c r="P24" s="10">
        <v>0</v>
      </c>
      <c r="Q24" s="298"/>
    </row>
    <row r="25" spans="1:35" ht="18" hidden="1" customHeight="1" x14ac:dyDescent="0.15">
      <c r="A25" s="22" t="s">
        <v>64</v>
      </c>
      <c r="B25" s="32" t="s">
        <v>67</v>
      </c>
      <c r="C25" s="32" t="s">
        <v>85</v>
      </c>
      <c r="D25" s="426" t="s">
        <v>2200</v>
      </c>
      <c r="E25" s="427"/>
      <c r="F25" s="428"/>
      <c r="G25" s="32" t="s">
        <v>69</v>
      </c>
      <c r="H25" s="33" t="s">
        <v>90</v>
      </c>
      <c r="I25" s="186" t="s">
        <v>1651</v>
      </c>
      <c r="J25" s="91" t="s">
        <v>91</v>
      </c>
      <c r="K25" s="92">
        <v>0</v>
      </c>
      <c r="L25" s="143"/>
      <c r="M25" s="92">
        <v>0</v>
      </c>
      <c r="N25" s="144"/>
      <c r="O25" s="297"/>
      <c r="P25" s="10">
        <v>0</v>
      </c>
      <c r="Q25" s="297"/>
      <c r="AI25" s="10">
        <v>2</v>
      </c>
    </row>
    <row r="26" spans="1:35" ht="18" customHeight="1" x14ac:dyDescent="0.15">
      <c r="A26" s="22" t="s">
        <v>64</v>
      </c>
      <c r="B26" s="32" t="s">
        <v>67</v>
      </c>
      <c r="C26" s="32" t="s">
        <v>85</v>
      </c>
      <c r="D26" s="408" t="s">
        <v>2200</v>
      </c>
      <c r="E26" s="409"/>
      <c r="F26" s="410"/>
      <c r="G26" s="32" t="s">
        <v>69</v>
      </c>
      <c r="H26" s="33" t="s">
        <v>92</v>
      </c>
      <c r="I26" s="185" t="s">
        <v>1652</v>
      </c>
      <c r="J26" s="33" t="s">
        <v>93</v>
      </c>
      <c r="K26" s="34">
        <v>1595</v>
      </c>
      <c r="L26" s="143"/>
      <c r="M26" s="34">
        <v>450</v>
      </c>
      <c r="N26" s="144"/>
      <c r="O26" s="146"/>
      <c r="P26" s="10">
        <v>0</v>
      </c>
      <c r="Q26" s="146"/>
      <c r="AH26" s="10">
        <v>1</v>
      </c>
    </row>
    <row r="27" spans="1:35" ht="18" customHeight="1" x14ac:dyDescent="0.15">
      <c r="A27" s="22" t="s">
        <v>64</v>
      </c>
      <c r="B27" s="32" t="s">
        <v>67</v>
      </c>
      <c r="C27" s="32" t="s">
        <v>85</v>
      </c>
      <c r="D27" s="408" t="s">
        <v>2200</v>
      </c>
      <c r="E27" s="409"/>
      <c r="F27" s="410"/>
      <c r="G27" s="32" t="s">
        <v>69</v>
      </c>
      <c r="H27" s="33" t="s">
        <v>94</v>
      </c>
      <c r="I27" s="185" t="s">
        <v>1653</v>
      </c>
      <c r="J27" s="33" t="s">
        <v>95</v>
      </c>
      <c r="K27" s="34">
        <v>1035</v>
      </c>
      <c r="L27" s="143"/>
      <c r="M27" s="34">
        <v>370</v>
      </c>
      <c r="N27" s="144"/>
      <c r="O27" s="146"/>
      <c r="P27" s="10">
        <v>0</v>
      </c>
      <c r="Q27" s="146"/>
      <c r="AH27" s="10">
        <v>1</v>
      </c>
    </row>
    <row r="28" spans="1:35" ht="18" hidden="1" customHeight="1" x14ac:dyDescent="0.15">
      <c r="A28" s="22" t="s">
        <v>64</v>
      </c>
      <c r="B28" s="32" t="s">
        <v>67</v>
      </c>
      <c r="C28" s="32" t="s">
        <v>85</v>
      </c>
      <c r="D28" s="408" t="s">
        <v>2200</v>
      </c>
      <c r="E28" s="409"/>
      <c r="F28" s="410"/>
      <c r="G28" s="32" t="s">
        <v>69</v>
      </c>
      <c r="H28" s="33" t="s">
        <v>96</v>
      </c>
      <c r="I28" s="185" t="s">
        <v>1654</v>
      </c>
      <c r="J28" s="91" t="s">
        <v>97</v>
      </c>
      <c r="K28" s="92">
        <v>0</v>
      </c>
      <c r="L28" s="264"/>
      <c r="M28" s="92">
        <v>355</v>
      </c>
      <c r="N28" s="212"/>
      <c r="O28" s="146"/>
      <c r="P28" s="10">
        <v>0</v>
      </c>
      <c r="Q28" s="146" t="s">
        <v>2474</v>
      </c>
    </row>
    <row r="29" spans="1:35" ht="18" customHeight="1" x14ac:dyDescent="0.15">
      <c r="A29" s="22" t="s">
        <v>64</v>
      </c>
      <c r="B29" s="32" t="s">
        <v>67</v>
      </c>
      <c r="C29" s="32" t="s">
        <v>85</v>
      </c>
      <c r="D29" s="408" t="s">
        <v>2200</v>
      </c>
      <c r="E29" s="409"/>
      <c r="F29" s="410"/>
      <c r="G29" s="32" t="s">
        <v>69</v>
      </c>
      <c r="H29" s="33" t="s">
        <v>98</v>
      </c>
      <c r="I29" s="185" t="s">
        <v>1655</v>
      </c>
      <c r="J29" s="33" t="s">
        <v>1624</v>
      </c>
      <c r="K29" s="34">
        <v>965</v>
      </c>
      <c r="L29" s="143"/>
      <c r="M29" s="92">
        <v>0</v>
      </c>
      <c r="N29" s="144"/>
      <c r="O29" s="146"/>
      <c r="P29" s="10">
        <v>0</v>
      </c>
      <c r="Q29" s="146"/>
      <c r="AH29" s="10">
        <v>1</v>
      </c>
    </row>
    <row r="30" spans="1:35" ht="18" customHeight="1" x14ac:dyDescent="0.15">
      <c r="A30" s="22" t="s">
        <v>64</v>
      </c>
      <c r="B30" s="32" t="s">
        <v>67</v>
      </c>
      <c r="C30" s="32" t="s">
        <v>85</v>
      </c>
      <c r="D30" s="408" t="s">
        <v>2200</v>
      </c>
      <c r="E30" s="409"/>
      <c r="F30" s="410"/>
      <c r="G30" s="32" t="s">
        <v>69</v>
      </c>
      <c r="H30" s="33" t="s">
        <v>99</v>
      </c>
      <c r="I30" s="185" t="s">
        <v>1656</v>
      </c>
      <c r="J30" s="33" t="s">
        <v>100</v>
      </c>
      <c r="K30" s="34">
        <v>465</v>
      </c>
      <c r="L30" s="143"/>
      <c r="M30" s="34">
        <v>180</v>
      </c>
      <c r="N30" s="144"/>
      <c r="O30" s="146"/>
      <c r="P30" s="10">
        <v>0</v>
      </c>
      <c r="Q30" s="146"/>
      <c r="AH30" s="10">
        <v>1</v>
      </c>
    </row>
    <row r="31" spans="1:35" ht="18" customHeight="1" x14ac:dyDescent="0.15">
      <c r="A31" s="22" t="s">
        <v>64</v>
      </c>
      <c r="B31" s="32" t="s">
        <v>67</v>
      </c>
      <c r="C31" s="32" t="s">
        <v>85</v>
      </c>
      <c r="D31" s="408" t="s">
        <v>2200</v>
      </c>
      <c r="E31" s="409"/>
      <c r="F31" s="410"/>
      <c r="G31" s="32" t="s">
        <v>69</v>
      </c>
      <c r="H31" s="33" t="s">
        <v>101</v>
      </c>
      <c r="I31" s="185" t="s">
        <v>1657</v>
      </c>
      <c r="J31" s="33" t="s">
        <v>102</v>
      </c>
      <c r="K31" s="34">
        <v>640</v>
      </c>
      <c r="L31" s="143"/>
      <c r="M31" s="34">
        <v>270</v>
      </c>
      <c r="N31" s="144"/>
      <c r="O31" s="146"/>
      <c r="P31" s="10">
        <v>0</v>
      </c>
      <c r="Q31" s="146"/>
    </row>
    <row r="32" spans="1:35" ht="18" customHeight="1" x14ac:dyDescent="0.15">
      <c r="A32" s="22" t="s">
        <v>64</v>
      </c>
      <c r="B32" s="32" t="s">
        <v>67</v>
      </c>
      <c r="C32" s="32" t="s">
        <v>85</v>
      </c>
      <c r="D32" s="408" t="s">
        <v>2200</v>
      </c>
      <c r="E32" s="409"/>
      <c r="F32" s="410"/>
      <c r="G32" s="32" t="s">
        <v>69</v>
      </c>
      <c r="H32" s="33" t="s">
        <v>103</v>
      </c>
      <c r="I32" s="185" t="s">
        <v>1658</v>
      </c>
      <c r="J32" s="33" t="s">
        <v>1620</v>
      </c>
      <c r="K32" s="34">
        <v>875</v>
      </c>
      <c r="L32" s="143"/>
      <c r="M32" s="34">
        <v>320</v>
      </c>
      <c r="N32" s="144"/>
      <c r="O32" s="146"/>
      <c r="P32" s="10">
        <v>0</v>
      </c>
      <c r="Q32" s="146"/>
      <c r="AH32" s="10">
        <v>1</v>
      </c>
    </row>
    <row r="33" spans="1:35" ht="18" hidden="1" customHeight="1" x14ac:dyDescent="0.15">
      <c r="A33" s="22" t="s">
        <v>64</v>
      </c>
      <c r="B33" s="32" t="s">
        <v>67</v>
      </c>
      <c r="C33" s="32" t="s">
        <v>85</v>
      </c>
      <c r="D33" s="426" t="s">
        <v>2200</v>
      </c>
      <c r="E33" s="427"/>
      <c r="F33" s="428"/>
      <c r="G33" s="32" t="s">
        <v>69</v>
      </c>
      <c r="H33" s="33" t="s">
        <v>104</v>
      </c>
      <c r="I33" s="186" t="s">
        <v>1659</v>
      </c>
      <c r="J33" s="91" t="s">
        <v>105</v>
      </c>
      <c r="K33" s="92">
        <v>0</v>
      </c>
      <c r="L33" s="143"/>
      <c r="M33" s="92">
        <v>0</v>
      </c>
      <c r="N33" s="144"/>
      <c r="O33" s="298"/>
      <c r="P33" s="10">
        <v>0</v>
      </c>
      <c r="Q33" s="298"/>
      <c r="AI33" s="10">
        <v>2</v>
      </c>
    </row>
    <row r="34" spans="1:35" ht="18" customHeight="1" x14ac:dyDescent="0.15">
      <c r="A34" s="22" t="s">
        <v>64</v>
      </c>
      <c r="B34" s="32" t="s">
        <v>67</v>
      </c>
      <c r="C34" s="32" t="s">
        <v>85</v>
      </c>
      <c r="D34" s="408" t="s">
        <v>2200</v>
      </c>
      <c r="E34" s="409"/>
      <c r="F34" s="410"/>
      <c r="G34" s="32" t="s">
        <v>69</v>
      </c>
      <c r="H34" s="33" t="s">
        <v>106</v>
      </c>
      <c r="I34" s="185" t="s">
        <v>1660</v>
      </c>
      <c r="J34" s="33" t="s">
        <v>107</v>
      </c>
      <c r="K34" s="34">
        <v>1090</v>
      </c>
      <c r="L34" s="143"/>
      <c r="M34" s="34">
        <v>445</v>
      </c>
      <c r="N34" s="144"/>
      <c r="O34" s="146"/>
      <c r="P34" s="10">
        <v>0</v>
      </c>
      <c r="Q34" s="146"/>
    </row>
    <row r="35" spans="1:35" ht="18" customHeight="1" x14ac:dyDescent="0.15">
      <c r="A35" s="22" t="s">
        <v>64</v>
      </c>
      <c r="B35" s="32" t="s">
        <v>67</v>
      </c>
      <c r="C35" s="32" t="s">
        <v>85</v>
      </c>
      <c r="D35" s="408" t="s">
        <v>2200</v>
      </c>
      <c r="E35" s="409"/>
      <c r="F35" s="410"/>
      <c r="G35" s="32" t="s">
        <v>69</v>
      </c>
      <c r="H35" s="33" t="s">
        <v>108</v>
      </c>
      <c r="I35" s="185" t="s">
        <v>1661</v>
      </c>
      <c r="J35" s="33" t="s">
        <v>109</v>
      </c>
      <c r="K35" s="34">
        <v>370</v>
      </c>
      <c r="L35" s="143"/>
      <c r="M35" s="34">
        <v>130</v>
      </c>
      <c r="N35" s="144"/>
      <c r="O35" s="146"/>
      <c r="P35" s="10">
        <v>0</v>
      </c>
      <c r="Q35" s="146"/>
    </row>
    <row r="36" spans="1:35" ht="18" customHeight="1" x14ac:dyDescent="0.15">
      <c r="A36" s="22" t="s">
        <v>64</v>
      </c>
      <c r="B36" s="32" t="s">
        <v>67</v>
      </c>
      <c r="C36" s="32" t="s">
        <v>85</v>
      </c>
      <c r="D36" s="408" t="s">
        <v>2200</v>
      </c>
      <c r="E36" s="409"/>
      <c r="F36" s="410"/>
      <c r="G36" s="32" t="s">
        <v>69</v>
      </c>
      <c r="H36" s="33" t="s">
        <v>110</v>
      </c>
      <c r="I36" s="185" t="s">
        <v>1662</v>
      </c>
      <c r="J36" s="33" t="s">
        <v>111</v>
      </c>
      <c r="K36" s="34">
        <v>1565</v>
      </c>
      <c r="L36" s="143"/>
      <c r="M36" s="34">
        <v>720</v>
      </c>
      <c r="N36" s="144"/>
      <c r="O36" s="298"/>
      <c r="P36" s="10">
        <v>0</v>
      </c>
      <c r="Q36" s="298"/>
      <c r="AH36" s="10">
        <v>1</v>
      </c>
    </row>
    <row r="37" spans="1:35" ht="18" customHeight="1" x14ac:dyDescent="0.15">
      <c r="A37" s="22" t="s">
        <v>64</v>
      </c>
      <c r="B37" s="32" t="s">
        <v>67</v>
      </c>
      <c r="C37" s="32" t="s">
        <v>85</v>
      </c>
      <c r="D37" s="408" t="s">
        <v>2200</v>
      </c>
      <c r="E37" s="409"/>
      <c r="F37" s="410"/>
      <c r="G37" s="32" t="s">
        <v>69</v>
      </c>
      <c r="H37" s="33" t="s">
        <v>112</v>
      </c>
      <c r="I37" s="185" t="s">
        <v>1663</v>
      </c>
      <c r="J37" s="33" t="s">
        <v>113</v>
      </c>
      <c r="K37" s="34">
        <v>785</v>
      </c>
      <c r="L37" s="143"/>
      <c r="M37" s="34">
        <v>310</v>
      </c>
      <c r="N37" s="144"/>
      <c r="O37" s="146"/>
      <c r="P37" s="10">
        <v>0</v>
      </c>
      <c r="Q37" s="146"/>
      <c r="AH37" s="10">
        <v>1</v>
      </c>
    </row>
    <row r="38" spans="1:35" ht="18" customHeight="1" x14ac:dyDescent="0.15">
      <c r="A38" s="22" t="s">
        <v>64</v>
      </c>
      <c r="B38" s="32" t="s">
        <v>67</v>
      </c>
      <c r="C38" s="32" t="s">
        <v>85</v>
      </c>
      <c r="D38" s="408" t="s">
        <v>2200</v>
      </c>
      <c r="E38" s="409"/>
      <c r="F38" s="410"/>
      <c r="G38" s="32" t="s">
        <v>69</v>
      </c>
      <c r="H38" s="33" t="s">
        <v>114</v>
      </c>
      <c r="I38" s="185" t="s">
        <v>1664</v>
      </c>
      <c r="J38" s="33" t="s">
        <v>1606</v>
      </c>
      <c r="K38" s="34">
        <v>1355</v>
      </c>
      <c r="L38" s="143"/>
      <c r="M38" s="34">
        <v>595</v>
      </c>
      <c r="N38" s="144"/>
      <c r="O38" s="296"/>
      <c r="P38" s="10">
        <v>0</v>
      </c>
      <c r="Q38" s="296"/>
      <c r="AH38" s="10">
        <v>1</v>
      </c>
    </row>
    <row r="39" spans="1:35" ht="18" customHeight="1" x14ac:dyDescent="0.15">
      <c r="A39" s="22" t="s">
        <v>64</v>
      </c>
      <c r="B39" s="32" t="s">
        <v>67</v>
      </c>
      <c r="C39" s="32" t="s">
        <v>85</v>
      </c>
      <c r="D39" s="408" t="s">
        <v>2200</v>
      </c>
      <c r="E39" s="409"/>
      <c r="F39" s="410"/>
      <c r="G39" s="32" t="s">
        <v>69</v>
      </c>
      <c r="H39" s="33" t="s">
        <v>115</v>
      </c>
      <c r="I39" s="185" t="s">
        <v>1665</v>
      </c>
      <c r="J39" s="33" t="s">
        <v>116</v>
      </c>
      <c r="K39" s="34">
        <v>1120</v>
      </c>
      <c r="L39" s="143"/>
      <c r="M39" s="34">
        <v>430</v>
      </c>
      <c r="N39" s="144"/>
      <c r="O39" s="146"/>
      <c r="P39" s="10">
        <v>0</v>
      </c>
      <c r="Q39" s="146"/>
    </row>
    <row r="40" spans="1:35" ht="18" customHeight="1" x14ac:dyDescent="0.15">
      <c r="A40" s="22" t="s">
        <v>64</v>
      </c>
      <c r="B40" s="26" t="s">
        <v>67</v>
      </c>
      <c r="C40" s="27" t="s">
        <v>117</v>
      </c>
      <c r="D40" s="414" t="s">
        <v>2412</v>
      </c>
      <c r="E40" s="415"/>
      <c r="F40" s="416"/>
      <c r="G40" s="28"/>
      <c r="H40" s="28"/>
      <c r="I40" s="184"/>
      <c r="J40" s="28" t="s">
        <v>68</v>
      </c>
      <c r="K40" s="29">
        <f>SUM(SUMIFS(K41:K49,$G41:$G49,{"0","1"}))</f>
        <v>6645</v>
      </c>
      <c r="L40" s="250">
        <f>SUM(SUMIFS(L41:L49,$G41:$G49,{"0","1"}))</f>
        <v>0</v>
      </c>
      <c r="M40" s="29">
        <f>SUM(SUMIFS(M41:M49,$G41:$G49,{"0","1"}))</f>
        <v>2565</v>
      </c>
      <c r="N40" s="30">
        <f>SUM(SUMIFS(N41:N49,$G41:$G49,{"0","1"}))</f>
        <v>0</v>
      </c>
      <c r="O40" s="31"/>
      <c r="P40" s="10">
        <v>3</v>
      </c>
      <c r="Q40" s="31"/>
    </row>
    <row r="41" spans="1:35" ht="18" customHeight="1" x14ac:dyDescent="0.15">
      <c r="A41" s="22" t="s">
        <v>64</v>
      </c>
      <c r="B41" s="32" t="s">
        <v>67</v>
      </c>
      <c r="C41" s="32" t="s">
        <v>117</v>
      </c>
      <c r="D41" s="417" t="s">
        <v>2201</v>
      </c>
      <c r="E41" s="418"/>
      <c r="F41" s="419"/>
      <c r="G41" s="32" t="s">
        <v>69</v>
      </c>
      <c r="H41" s="33" t="s">
        <v>118</v>
      </c>
      <c r="I41" s="185" t="s">
        <v>1666</v>
      </c>
      <c r="J41" s="33" t="s">
        <v>1628</v>
      </c>
      <c r="K41" s="34">
        <v>660</v>
      </c>
      <c r="L41" s="143"/>
      <c r="M41" s="34">
        <v>250</v>
      </c>
      <c r="N41" s="144"/>
      <c r="O41" s="146"/>
      <c r="P41" s="10">
        <v>0</v>
      </c>
      <c r="Q41" s="146"/>
    </row>
    <row r="42" spans="1:35" ht="18" customHeight="1" x14ac:dyDescent="0.15">
      <c r="A42" s="22" t="s">
        <v>64</v>
      </c>
      <c r="B42" s="32" t="s">
        <v>67</v>
      </c>
      <c r="C42" s="32" t="s">
        <v>117</v>
      </c>
      <c r="D42" s="417" t="s">
        <v>2201</v>
      </c>
      <c r="E42" s="418"/>
      <c r="F42" s="419"/>
      <c r="G42" s="32" t="s">
        <v>69</v>
      </c>
      <c r="H42" s="33" t="s">
        <v>119</v>
      </c>
      <c r="I42" s="185" t="s">
        <v>1667</v>
      </c>
      <c r="J42" s="33" t="s">
        <v>120</v>
      </c>
      <c r="K42" s="34">
        <v>295</v>
      </c>
      <c r="L42" s="143"/>
      <c r="M42" s="34">
        <v>115</v>
      </c>
      <c r="N42" s="144"/>
      <c r="O42" s="146"/>
      <c r="P42" s="10">
        <v>0</v>
      </c>
      <c r="Q42" s="146"/>
    </row>
    <row r="43" spans="1:35" ht="18" customHeight="1" x14ac:dyDescent="0.15">
      <c r="A43" s="22" t="s">
        <v>64</v>
      </c>
      <c r="B43" s="32" t="s">
        <v>67</v>
      </c>
      <c r="C43" s="32" t="s">
        <v>117</v>
      </c>
      <c r="D43" s="417" t="s">
        <v>2201</v>
      </c>
      <c r="E43" s="418"/>
      <c r="F43" s="419"/>
      <c r="G43" s="32" t="s">
        <v>69</v>
      </c>
      <c r="H43" s="33" t="s">
        <v>121</v>
      </c>
      <c r="I43" s="185" t="s">
        <v>1668</v>
      </c>
      <c r="J43" s="33" t="s">
        <v>122</v>
      </c>
      <c r="K43" s="34">
        <v>1025</v>
      </c>
      <c r="L43" s="143"/>
      <c r="M43" s="34">
        <v>395</v>
      </c>
      <c r="N43" s="144"/>
      <c r="O43" s="146"/>
      <c r="P43" s="10">
        <v>0</v>
      </c>
      <c r="Q43" s="146"/>
      <c r="AH43" s="10">
        <v>1</v>
      </c>
    </row>
    <row r="44" spans="1:35" ht="18" hidden="1" customHeight="1" x14ac:dyDescent="0.15">
      <c r="A44" s="22" t="s">
        <v>64</v>
      </c>
      <c r="B44" s="32" t="s">
        <v>67</v>
      </c>
      <c r="C44" s="32" t="s">
        <v>117</v>
      </c>
      <c r="D44" s="417" t="s">
        <v>2201</v>
      </c>
      <c r="E44" s="418"/>
      <c r="F44" s="419"/>
      <c r="G44" s="32" t="s">
        <v>69</v>
      </c>
      <c r="H44" s="33" t="s">
        <v>123</v>
      </c>
      <c r="I44" s="185" t="s">
        <v>1669</v>
      </c>
      <c r="J44" s="91" t="s">
        <v>124</v>
      </c>
      <c r="K44" s="92">
        <v>0</v>
      </c>
      <c r="L44" s="264"/>
      <c r="M44" s="92">
        <v>285</v>
      </c>
      <c r="N44" s="212"/>
      <c r="O44" s="146"/>
      <c r="P44" s="10">
        <v>0</v>
      </c>
      <c r="Q44" s="146" t="s">
        <v>2555</v>
      </c>
    </row>
    <row r="45" spans="1:35" ht="18" customHeight="1" x14ac:dyDescent="0.15">
      <c r="A45" s="22" t="s">
        <v>64</v>
      </c>
      <c r="B45" s="32" t="s">
        <v>67</v>
      </c>
      <c r="C45" s="32" t="s">
        <v>117</v>
      </c>
      <c r="D45" s="417" t="s">
        <v>2201</v>
      </c>
      <c r="E45" s="418"/>
      <c r="F45" s="419"/>
      <c r="G45" s="32" t="s">
        <v>69</v>
      </c>
      <c r="H45" s="33" t="s">
        <v>125</v>
      </c>
      <c r="I45" s="185" t="s">
        <v>1670</v>
      </c>
      <c r="J45" s="33" t="s">
        <v>126</v>
      </c>
      <c r="K45" s="34">
        <v>685</v>
      </c>
      <c r="L45" s="143"/>
      <c r="M45" s="34">
        <v>275</v>
      </c>
      <c r="N45" s="144"/>
      <c r="O45" s="146"/>
      <c r="P45" s="10">
        <v>0</v>
      </c>
      <c r="Q45" s="146"/>
      <c r="AH45" s="10">
        <v>1</v>
      </c>
    </row>
    <row r="46" spans="1:35" ht="18" customHeight="1" x14ac:dyDescent="0.15">
      <c r="A46" s="22" t="s">
        <v>64</v>
      </c>
      <c r="B46" s="32" t="s">
        <v>67</v>
      </c>
      <c r="C46" s="32" t="s">
        <v>117</v>
      </c>
      <c r="D46" s="417" t="s">
        <v>2201</v>
      </c>
      <c r="E46" s="418"/>
      <c r="F46" s="419"/>
      <c r="G46" s="32" t="s">
        <v>69</v>
      </c>
      <c r="H46" s="33" t="s">
        <v>127</v>
      </c>
      <c r="I46" s="185" t="s">
        <v>1671</v>
      </c>
      <c r="J46" s="33" t="s">
        <v>128</v>
      </c>
      <c r="K46" s="34">
        <v>1160</v>
      </c>
      <c r="L46" s="143"/>
      <c r="M46" s="34">
        <v>430</v>
      </c>
      <c r="N46" s="144"/>
      <c r="O46" s="146"/>
      <c r="P46" s="10">
        <v>0</v>
      </c>
      <c r="Q46" s="146"/>
    </row>
    <row r="47" spans="1:35" ht="18" customHeight="1" x14ac:dyDescent="0.15">
      <c r="A47" s="22" t="s">
        <v>64</v>
      </c>
      <c r="B47" s="32" t="s">
        <v>67</v>
      </c>
      <c r="C47" s="32" t="s">
        <v>117</v>
      </c>
      <c r="D47" s="417" t="s">
        <v>2201</v>
      </c>
      <c r="E47" s="418"/>
      <c r="F47" s="419"/>
      <c r="G47" s="32" t="s">
        <v>69</v>
      </c>
      <c r="H47" s="33" t="s">
        <v>129</v>
      </c>
      <c r="I47" s="185" t="s">
        <v>1672</v>
      </c>
      <c r="J47" s="33" t="s">
        <v>130</v>
      </c>
      <c r="K47" s="34">
        <v>550</v>
      </c>
      <c r="L47" s="143"/>
      <c r="M47" s="34">
        <v>205</v>
      </c>
      <c r="N47" s="144"/>
      <c r="O47" s="146"/>
      <c r="P47" s="10">
        <v>0</v>
      </c>
      <c r="Q47" s="146"/>
    </row>
    <row r="48" spans="1:35" ht="18" customHeight="1" x14ac:dyDescent="0.15">
      <c r="A48" s="22" t="s">
        <v>64</v>
      </c>
      <c r="B48" s="32" t="s">
        <v>67</v>
      </c>
      <c r="C48" s="32" t="s">
        <v>117</v>
      </c>
      <c r="D48" s="417" t="s">
        <v>2201</v>
      </c>
      <c r="E48" s="418"/>
      <c r="F48" s="419"/>
      <c r="G48" s="32" t="s">
        <v>69</v>
      </c>
      <c r="H48" s="33" t="s">
        <v>131</v>
      </c>
      <c r="I48" s="185" t="s">
        <v>1673</v>
      </c>
      <c r="J48" s="33" t="s">
        <v>2616</v>
      </c>
      <c r="K48" s="34">
        <v>1360</v>
      </c>
      <c r="L48" s="143"/>
      <c r="M48" s="34">
        <v>250</v>
      </c>
      <c r="N48" s="144"/>
      <c r="O48" s="146"/>
      <c r="P48" s="10">
        <v>0</v>
      </c>
      <c r="Q48" s="146" t="s">
        <v>2621</v>
      </c>
    </row>
    <row r="49" spans="1:35" ht="18" customHeight="1" x14ac:dyDescent="0.15">
      <c r="A49" s="22" t="s">
        <v>64</v>
      </c>
      <c r="B49" s="32" t="s">
        <v>67</v>
      </c>
      <c r="C49" s="32" t="s">
        <v>117</v>
      </c>
      <c r="D49" s="417" t="s">
        <v>2201</v>
      </c>
      <c r="E49" s="418"/>
      <c r="F49" s="419"/>
      <c r="G49" s="32" t="s">
        <v>69</v>
      </c>
      <c r="H49" s="33" t="s">
        <v>132</v>
      </c>
      <c r="I49" s="185" t="s">
        <v>1674</v>
      </c>
      <c r="J49" s="33" t="s">
        <v>133</v>
      </c>
      <c r="K49" s="34">
        <v>910</v>
      </c>
      <c r="L49" s="143"/>
      <c r="M49" s="34">
        <v>360</v>
      </c>
      <c r="N49" s="144"/>
      <c r="O49" s="146"/>
      <c r="P49" s="10">
        <v>0</v>
      </c>
      <c r="Q49" s="146"/>
      <c r="AH49" s="10">
        <v>1</v>
      </c>
    </row>
    <row r="50" spans="1:35" ht="18" customHeight="1" x14ac:dyDescent="0.15">
      <c r="A50" s="22" t="s">
        <v>64</v>
      </c>
      <c r="B50" s="26" t="s">
        <v>67</v>
      </c>
      <c r="C50" s="27" t="s">
        <v>134</v>
      </c>
      <c r="D50" s="414" t="s">
        <v>2413</v>
      </c>
      <c r="E50" s="415"/>
      <c r="F50" s="416"/>
      <c r="G50" s="28"/>
      <c r="H50" s="28"/>
      <c r="I50" s="184"/>
      <c r="J50" s="28" t="s">
        <v>68</v>
      </c>
      <c r="K50" s="29">
        <f>SUM(SUMIFS(K51:K58,$G51:$G58,{"0","1"}))</f>
        <v>4970</v>
      </c>
      <c r="L50" s="250">
        <f>SUM(SUMIFS(L51:L58,$G51:$G58,{"0","1"}))</f>
        <v>0</v>
      </c>
      <c r="M50" s="29">
        <f>SUM(SUMIFS(M51:M58,$G51:$G58,{"0","1"}))</f>
        <v>1950</v>
      </c>
      <c r="N50" s="30">
        <f>SUM(SUMIFS(N51:N58,$G51:$G58,{"0","1"}))</f>
        <v>0</v>
      </c>
      <c r="O50" s="31"/>
      <c r="P50" s="10">
        <v>3</v>
      </c>
      <c r="Q50" s="31"/>
    </row>
    <row r="51" spans="1:35" ht="18" hidden="1" customHeight="1" x14ac:dyDescent="0.15">
      <c r="A51" s="22" t="s">
        <v>64</v>
      </c>
      <c r="B51" s="32" t="s">
        <v>67</v>
      </c>
      <c r="C51" s="32" t="s">
        <v>134</v>
      </c>
      <c r="D51" s="455" t="s">
        <v>2202</v>
      </c>
      <c r="E51" s="456"/>
      <c r="F51" s="457"/>
      <c r="G51" s="32" t="s">
        <v>69</v>
      </c>
      <c r="H51" s="33" t="s">
        <v>135</v>
      </c>
      <c r="I51" s="186" t="s">
        <v>2170</v>
      </c>
      <c r="J51" s="91" t="s">
        <v>136</v>
      </c>
      <c r="K51" s="92">
        <v>0</v>
      </c>
      <c r="L51" s="143"/>
      <c r="M51" s="92">
        <v>0</v>
      </c>
      <c r="N51" s="144"/>
      <c r="O51" s="299"/>
      <c r="P51" s="10">
        <v>0</v>
      </c>
      <c r="Q51" s="299" t="s">
        <v>2500</v>
      </c>
      <c r="AI51" s="10">
        <v>2</v>
      </c>
    </row>
    <row r="52" spans="1:35" ht="18" customHeight="1" x14ac:dyDescent="0.15">
      <c r="A52" s="22" t="s">
        <v>64</v>
      </c>
      <c r="B52" s="32" t="s">
        <v>67</v>
      </c>
      <c r="C52" s="32" t="s">
        <v>134</v>
      </c>
      <c r="D52" s="452" t="s">
        <v>2202</v>
      </c>
      <c r="E52" s="453"/>
      <c r="F52" s="454"/>
      <c r="G52" s="32" t="s">
        <v>69</v>
      </c>
      <c r="H52" s="33" t="s">
        <v>137</v>
      </c>
      <c r="I52" s="185" t="s">
        <v>1675</v>
      </c>
      <c r="J52" s="33" t="s">
        <v>138</v>
      </c>
      <c r="K52" s="34">
        <v>1910</v>
      </c>
      <c r="L52" s="143"/>
      <c r="M52" s="34">
        <v>640</v>
      </c>
      <c r="N52" s="144"/>
      <c r="O52" s="300"/>
      <c r="P52" s="10">
        <v>0</v>
      </c>
      <c r="Q52" s="300"/>
      <c r="AH52" s="10">
        <v>1</v>
      </c>
    </row>
    <row r="53" spans="1:35" ht="18" customHeight="1" x14ac:dyDescent="0.15">
      <c r="A53" s="22" t="s">
        <v>64</v>
      </c>
      <c r="B53" s="32" t="s">
        <v>67</v>
      </c>
      <c r="C53" s="32" t="s">
        <v>134</v>
      </c>
      <c r="D53" s="452" t="s">
        <v>2202</v>
      </c>
      <c r="E53" s="453"/>
      <c r="F53" s="454"/>
      <c r="G53" s="32" t="s">
        <v>69</v>
      </c>
      <c r="H53" s="33" t="s">
        <v>139</v>
      </c>
      <c r="I53" s="185" t="s">
        <v>1676</v>
      </c>
      <c r="J53" s="33" t="s">
        <v>1621</v>
      </c>
      <c r="K53" s="34">
        <v>1075</v>
      </c>
      <c r="L53" s="143"/>
      <c r="M53" s="34">
        <v>560</v>
      </c>
      <c r="N53" s="144"/>
      <c r="O53" s="146"/>
      <c r="P53" s="10">
        <v>0</v>
      </c>
      <c r="Q53" s="146"/>
      <c r="AH53" s="10">
        <v>1</v>
      </c>
    </row>
    <row r="54" spans="1:35" ht="18" customHeight="1" x14ac:dyDescent="0.15">
      <c r="A54" s="22" t="s">
        <v>64</v>
      </c>
      <c r="B54" s="32" t="s">
        <v>67</v>
      </c>
      <c r="C54" s="32" t="s">
        <v>134</v>
      </c>
      <c r="D54" s="452" t="s">
        <v>2202</v>
      </c>
      <c r="E54" s="453"/>
      <c r="F54" s="454"/>
      <c r="G54" s="32" t="s">
        <v>69</v>
      </c>
      <c r="H54" s="33" t="s">
        <v>140</v>
      </c>
      <c r="I54" s="185" t="s">
        <v>1677</v>
      </c>
      <c r="J54" s="33" t="s">
        <v>141</v>
      </c>
      <c r="K54" s="34">
        <v>145</v>
      </c>
      <c r="L54" s="143"/>
      <c r="M54" s="34">
        <v>65</v>
      </c>
      <c r="N54" s="144"/>
      <c r="O54" s="146"/>
      <c r="P54" s="10">
        <v>0</v>
      </c>
      <c r="Q54" s="146"/>
    </row>
    <row r="55" spans="1:35" ht="18" customHeight="1" x14ac:dyDescent="0.15">
      <c r="A55" s="22" t="s">
        <v>64</v>
      </c>
      <c r="B55" s="32" t="s">
        <v>67</v>
      </c>
      <c r="C55" s="32" t="s">
        <v>134</v>
      </c>
      <c r="D55" s="452" t="s">
        <v>2202</v>
      </c>
      <c r="E55" s="453"/>
      <c r="F55" s="454"/>
      <c r="G55" s="32" t="s">
        <v>69</v>
      </c>
      <c r="H55" s="33" t="s">
        <v>142</v>
      </c>
      <c r="I55" s="185" t="s">
        <v>1678</v>
      </c>
      <c r="J55" s="33" t="s">
        <v>143</v>
      </c>
      <c r="K55" s="34">
        <v>630</v>
      </c>
      <c r="L55" s="143"/>
      <c r="M55" s="34">
        <v>250</v>
      </c>
      <c r="N55" s="144"/>
      <c r="O55" s="146"/>
      <c r="P55" s="10">
        <v>0</v>
      </c>
      <c r="Q55" s="146"/>
    </row>
    <row r="56" spans="1:35" ht="18" customHeight="1" x14ac:dyDescent="0.15">
      <c r="A56" s="85" t="s">
        <v>2150</v>
      </c>
      <c r="B56" s="32" t="s">
        <v>67</v>
      </c>
      <c r="C56" s="32" t="s">
        <v>134</v>
      </c>
      <c r="D56" s="452" t="s">
        <v>2202</v>
      </c>
      <c r="E56" s="453"/>
      <c r="F56" s="454"/>
      <c r="G56" s="32" t="s">
        <v>1617</v>
      </c>
      <c r="H56" s="33" t="s">
        <v>1615</v>
      </c>
      <c r="I56" s="185" t="s">
        <v>1679</v>
      </c>
      <c r="J56" s="33" t="s">
        <v>1616</v>
      </c>
      <c r="K56" s="34">
        <v>310</v>
      </c>
      <c r="L56" s="143"/>
      <c r="M56" s="34">
        <v>100</v>
      </c>
      <c r="N56" s="144"/>
      <c r="O56" s="146"/>
      <c r="P56" s="10">
        <v>0</v>
      </c>
      <c r="Q56" s="146"/>
    </row>
    <row r="57" spans="1:35" ht="18" customHeight="1" x14ac:dyDescent="0.15">
      <c r="A57" s="22" t="s">
        <v>64</v>
      </c>
      <c r="B57" s="32" t="s">
        <v>67</v>
      </c>
      <c r="C57" s="32" t="s">
        <v>134</v>
      </c>
      <c r="D57" s="452" t="s">
        <v>2202</v>
      </c>
      <c r="E57" s="453"/>
      <c r="F57" s="454"/>
      <c r="G57" s="32" t="s">
        <v>69</v>
      </c>
      <c r="H57" s="33" t="s">
        <v>145</v>
      </c>
      <c r="I57" s="185" t="s">
        <v>1680</v>
      </c>
      <c r="J57" s="33" t="s">
        <v>1682</v>
      </c>
      <c r="K57" s="34">
        <v>860</v>
      </c>
      <c r="L57" s="143"/>
      <c r="M57" s="34">
        <v>335</v>
      </c>
      <c r="N57" s="144"/>
      <c r="O57" s="146"/>
      <c r="P57" s="10">
        <v>0</v>
      </c>
      <c r="Q57" s="146"/>
    </row>
    <row r="58" spans="1:35" ht="18" customHeight="1" x14ac:dyDescent="0.15">
      <c r="A58" s="22" t="s">
        <v>64</v>
      </c>
      <c r="B58" s="32" t="s">
        <v>67</v>
      </c>
      <c r="C58" s="32" t="s">
        <v>134</v>
      </c>
      <c r="D58" s="452" t="s">
        <v>2202</v>
      </c>
      <c r="E58" s="453"/>
      <c r="F58" s="454"/>
      <c r="G58" s="32" t="s">
        <v>69</v>
      </c>
      <c r="H58" s="33" t="s">
        <v>146</v>
      </c>
      <c r="I58" s="185" t="s">
        <v>1681</v>
      </c>
      <c r="J58" s="33" t="s">
        <v>44</v>
      </c>
      <c r="K58" s="34">
        <v>40</v>
      </c>
      <c r="L58" s="143"/>
      <c r="M58" s="34">
        <v>0</v>
      </c>
      <c r="N58" s="144"/>
      <c r="O58" s="146"/>
      <c r="P58" s="10">
        <v>0</v>
      </c>
      <c r="Q58" s="146"/>
    </row>
    <row r="59" spans="1:35" ht="18" customHeight="1" x14ac:dyDescent="0.15">
      <c r="A59" s="22" t="s">
        <v>147</v>
      </c>
      <c r="B59" s="23"/>
      <c r="C59" s="24" t="s">
        <v>148</v>
      </c>
      <c r="D59" s="467" t="s">
        <v>2414</v>
      </c>
      <c r="E59" s="468"/>
      <c r="F59" s="469"/>
      <c r="G59" s="24"/>
      <c r="H59" s="24"/>
      <c r="I59" s="183"/>
      <c r="J59" s="23" t="s">
        <v>66</v>
      </c>
      <c r="K59" s="25">
        <f>SUM(SUMIFS(K60:K84,$G60:$G84,{"0","1"}))</f>
        <v>4055</v>
      </c>
      <c r="L59" s="217">
        <f>SUM(SUMIFS(L60:L84,$G60:$G84,{"0","1"}))</f>
        <v>0</v>
      </c>
      <c r="M59" s="25">
        <f>SUM(SUMIFS(M60:M85,$G60:$G85,{"0","1"}))</f>
        <v>920</v>
      </c>
      <c r="N59" s="40">
        <f>SUM(SUMIFS(N60:N85,$G60:$G85,{"0","1"}))</f>
        <v>0</v>
      </c>
      <c r="O59" s="41"/>
      <c r="P59" s="10">
        <v>2</v>
      </c>
      <c r="Q59" s="41"/>
    </row>
    <row r="60" spans="1:35" ht="18" customHeight="1" x14ac:dyDescent="0.15">
      <c r="A60" s="22" t="s">
        <v>147</v>
      </c>
      <c r="B60" s="32" t="s">
        <v>149</v>
      </c>
      <c r="C60" s="32" t="s">
        <v>148</v>
      </c>
      <c r="D60" s="461" t="s">
        <v>2203</v>
      </c>
      <c r="E60" s="462"/>
      <c r="F60" s="463"/>
      <c r="G60" s="32" t="s">
        <v>69</v>
      </c>
      <c r="H60" s="33" t="s">
        <v>150</v>
      </c>
      <c r="I60" s="185" t="s">
        <v>1683</v>
      </c>
      <c r="J60" s="33" t="s">
        <v>151</v>
      </c>
      <c r="K60" s="34">
        <v>105</v>
      </c>
      <c r="L60" s="143"/>
      <c r="M60" s="34">
        <v>0</v>
      </c>
      <c r="N60" s="144"/>
      <c r="O60" s="146"/>
      <c r="P60" s="10">
        <v>0</v>
      </c>
      <c r="Q60" s="146"/>
    </row>
    <row r="61" spans="1:35" ht="18" customHeight="1" x14ac:dyDescent="0.15">
      <c r="A61" s="22" t="s">
        <v>147</v>
      </c>
      <c r="B61" s="32" t="s">
        <v>149</v>
      </c>
      <c r="C61" s="32" t="s">
        <v>148</v>
      </c>
      <c r="D61" s="461" t="s">
        <v>2203</v>
      </c>
      <c r="E61" s="462"/>
      <c r="F61" s="463"/>
      <c r="G61" s="32" t="s">
        <v>69</v>
      </c>
      <c r="H61" s="33" t="s">
        <v>152</v>
      </c>
      <c r="I61" s="185" t="s">
        <v>1684</v>
      </c>
      <c r="J61" s="33" t="s">
        <v>153</v>
      </c>
      <c r="K61" s="34">
        <v>580</v>
      </c>
      <c r="L61" s="143"/>
      <c r="M61" s="34">
        <v>220</v>
      </c>
      <c r="N61" s="144"/>
      <c r="O61" s="146"/>
      <c r="P61" s="10">
        <v>0</v>
      </c>
      <c r="Q61" s="146"/>
    </row>
    <row r="62" spans="1:35" ht="18" customHeight="1" x14ac:dyDescent="0.15">
      <c r="A62" s="22" t="s">
        <v>147</v>
      </c>
      <c r="B62" s="32" t="s">
        <v>149</v>
      </c>
      <c r="C62" s="32" t="s">
        <v>148</v>
      </c>
      <c r="D62" s="461" t="s">
        <v>2203</v>
      </c>
      <c r="E62" s="462"/>
      <c r="F62" s="463"/>
      <c r="G62" s="32" t="s">
        <v>69</v>
      </c>
      <c r="H62" s="33" t="s">
        <v>154</v>
      </c>
      <c r="I62" s="185" t="s">
        <v>1685</v>
      </c>
      <c r="J62" s="33" t="s">
        <v>155</v>
      </c>
      <c r="K62" s="34">
        <v>90</v>
      </c>
      <c r="L62" s="143"/>
      <c r="M62" s="34">
        <v>0</v>
      </c>
      <c r="N62" s="144"/>
      <c r="O62" s="146"/>
      <c r="P62" s="10">
        <v>0</v>
      </c>
      <c r="Q62" s="146"/>
    </row>
    <row r="63" spans="1:35" ht="18" customHeight="1" x14ac:dyDescent="0.15">
      <c r="A63" s="22" t="s">
        <v>147</v>
      </c>
      <c r="B63" s="32" t="s">
        <v>149</v>
      </c>
      <c r="C63" s="32" t="s">
        <v>148</v>
      </c>
      <c r="D63" s="461" t="s">
        <v>2203</v>
      </c>
      <c r="E63" s="462"/>
      <c r="F63" s="463"/>
      <c r="G63" s="32" t="s">
        <v>69</v>
      </c>
      <c r="H63" s="33" t="s">
        <v>156</v>
      </c>
      <c r="I63" s="185" t="s">
        <v>1686</v>
      </c>
      <c r="J63" s="33" t="s">
        <v>157</v>
      </c>
      <c r="K63" s="34">
        <v>245</v>
      </c>
      <c r="L63" s="143"/>
      <c r="M63" s="34">
        <v>0</v>
      </c>
      <c r="N63" s="144"/>
      <c r="O63" s="305"/>
      <c r="P63" s="10">
        <v>0</v>
      </c>
      <c r="Q63" s="305" t="s">
        <v>2582</v>
      </c>
      <c r="AH63" s="10">
        <v>1</v>
      </c>
    </row>
    <row r="64" spans="1:35" ht="18" customHeight="1" x14ac:dyDescent="0.15">
      <c r="A64" s="22" t="s">
        <v>147</v>
      </c>
      <c r="B64" s="32" t="s">
        <v>149</v>
      </c>
      <c r="C64" s="32" t="s">
        <v>148</v>
      </c>
      <c r="D64" s="461" t="s">
        <v>2203</v>
      </c>
      <c r="E64" s="462"/>
      <c r="F64" s="463"/>
      <c r="G64" s="32" t="s">
        <v>69</v>
      </c>
      <c r="H64" s="33" t="s">
        <v>158</v>
      </c>
      <c r="I64" s="185" t="s">
        <v>1687</v>
      </c>
      <c r="J64" s="33" t="s">
        <v>2619</v>
      </c>
      <c r="K64" s="34">
        <v>195</v>
      </c>
      <c r="L64" s="143"/>
      <c r="M64" s="34">
        <v>0</v>
      </c>
      <c r="N64" s="144"/>
      <c r="O64" s="146"/>
      <c r="P64" s="10">
        <v>0</v>
      </c>
      <c r="Q64" s="146" t="s">
        <v>2617</v>
      </c>
    </row>
    <row r="65" spans="1:35" ht="18" hidden="1" customHeight="1" x14ac:dyDescent="0.15">
      <c r="A65" s="22" t="s">
        <v>147</v>
      </c>
      <c r="B65" s="32" t="s">
        <v>149</v>
      </c>
      <c r="C65" s="32" t="s">
        <v>148</v>
      </c>
      <c r="D65" s="464" t="s">
        <v>2203</v>
      </c>
      <c r="E65" s="466"/>
      <c r="F65" s="465"/>
      <c r="G65" s="32" t="s">
        <v>69</v>
      </c>
      <c r="H65" s="33" t="s">
        <v>159</v>
      </c>
      <c r="I65" s="185" t="s">
        <v>1688</v>
      </c>
      <c r="J65" s="91" t="s">
        <v>160</v>
      </c>
      <c r="K65" s="92">
        <v>0</v>
      </c>
      <c r="L65" s="264"/>
      <c r="M65" s="92">
        <v>0</v>
      </c>
      <c r="N65" s="212"/>
      <c r="O65" s="146"/>
      <c r="P65" s="10">
        <v>0</v>
      </c>
      <c r="Q65" s="146" t="s">
        <v>2401</v>
      </c>
      <c r="AI65" s="10">
        <v>2</v>
      </c>
    </row>
    <row r="66" spans="1:35" ht="18" hidden="1" customHeight="1" x14ac:dyDescent="0.15">
      <c r="A66" s="22" t="s">
        <v>147</v>
      </c>
      <c r="B66" s="32" t="s">
        <v>149</v>
      </c>
      <c r="C66" s="32" t="s">
        <v>148</v>
      </c>
      <c r="D66" s="464" t="s">
        <v>2203</v>
      </c>
      <c r="E66" s="466"/>
      <c r="F66" s="465"/>
      <c r="G66" s="32" t="s">
        <v>69</v>
      </c>
      <c r="H66" s="33" t="s">
        <v>161</v>
      </c>
      <c r="I66" s="185" t="s">
        <v>1689</v>
      </c>
      <c r="J66" s="91" t="s">
        <v>162</v>
      </c>
      <c r="K66" s="92">
        <v>0</v>
      </c>
      <c r="L66" s="264"/>
      <c r="M66" s="92">
        <v>0</v>
      </c>
      <c r="N66" s="212"/>
      <c r="O66" s="146"/>
      <c r="P66" s="10">
        <v>0</v>
      </c>
      <c r="Q66" s="146" t="s">
        <v>2402</v>
      </c>
      <c r="AI66" s="10">
        <v>2</v>
      </c>
    </row>
    <row r="67" spans="1:35" ht="18" customHeight="1" x14ac:dyDescent="0.15">
      <c r="A67" s="22" t="s">
        <v>147</v>
      </c>
      <c r="B67" s="32" t="s">
        <v>149</v>
      </c>
      <c r="C67" s="32" t="s">
        <v>148</v>
      </c>
      <c r="D67" s="461" t="s">
        <v>2203</v>
      </c>
      <c r="E67" s="462"/>
      <c r="F67" s="463"/>
      <c r="G67" s="32" t="s">
        <v>69</v>
      </c>
      <c r="H67" s="33" t="s">
        <v>163</v>
      </c>
      <c r="I67" s="185" t="s">
        <v>1690</v>
      </c>
      <c r="J67" s="33" t="s">
        <v>2620</v>
      </c>
      <c r="K67" s="34">
        <v>65</v>
      </c>
      <c r="L67" s="143"/>
      <c r="M67" s="34">
        <v>0</v>
      </c>
      <c r="N67" s="144"/>
      <c r="O67" s="146"/>
      <c r="P67" s="10">
        <v>0</v>
      </c>
      <c r="Q67" s="146" t="s">
        <v>2618</v>
      </c>
    </row>
    <row r="68" spans="1:35" ht="18" hidden="1" customHeight="1" x14ac:dyDescent="0.15">
      <c r="A68" s="22" t="s">
        <v>147</v>
      </c>
      <c r="B68" s="32" t="s">
        <v>149</v>
      </c>
      <c r="C68" s="32" t="s">
        <v>148</v>
      </c>
      <c r="D68" s="464" t="s">
        <v>2203</v>
      </c>
      <c r="E68" s="462"/>
      <c r="F68" s="465"/>
      <c r="G68" s="32" t="s">
        <v>69</v>
      </c>
      <c r="H68" s="33" t="s">
        <v>164</v>
      </c>
      <c r="I68" s="185" t="s">
        <v>1691</v>
      </c>
      <c r="J68" s="91" t="s">
        <v>165</v>
      </c>
      <c r="K68" s="92">
        <v>0</v>
      </c>
      <c r="L68" s="264"/>
      <c r="M68" s="92">
        <v>0</v>
      </c>
      <c r="N68" s="212"/>
      <c r="O68" s="146"/>
      <c r="P68" s="10">
        <v>0</v>
      </c>
      <c r="Q68" s="146" t="s">
        <v>2366</v>
      </c>
      <c r="AI68" s="10">
        <v>2</v>
      </c>
    </row>
    <row r="69" spans="1:35" ht="18" customHeight="1" x14ac:dyDescent="0.15">
      <c r="A69" s="22" t="s">
        <v>147</v>
      </c>
      <c r="B69" s="32" t="s">
        <v>149</v>
      </c>
      <c r="C69" s="32" t="s">
        <v>148</v>
      </c>
      <c r="D69" s="461" t="s">
        <v>2203</v>
      </c>
      <c r="E69" s="462"/>
      <c r="F69" s="463"/>
      <c r="G69" s="32" t="s">
        <v>69</v>
      </c>
      <c r="H69" s="33" t="s">
        <v>166</v>
      </c>
      <c r="I69" s="185" t="s">
        <v>1692</v>
      </c>
      <c r="J69" s="33" t="s">
        <v>2266</v>
      </c>
      <c r="K69" s="34">
        <v>190</v>
      </c>
      <c r="L69" s="143"/>
      <c r="M69" s="34">
        <v>75</v>
      </c>
      <c r="N69" s="144"/>
      <c r="O69" s="146"/>
      <c r="P69" s="10">
        <v>0</v>
      </c>
      <c r="Q69" s="146"/>
    </row>
    <row r="70" spans="1:35" ht="18" customHeight="1" x14ac:dyDescent="0.15">
      <c r="A70" s="22" t="s">
        <v>147</v>
      </c>
      <c r="B70" s="32" t="s">
        <v>149</v>
      </c>
      <c r="C70" s="32" t="s">
        <v>148</v>
      </c>
      <c r="D70" s="461" t="s">
        <v>2203</v>
      </c>
      <c r="E70" s="462"/>
      <c r="F70" s="463"/>
      <c r="G70" s="32" t="s">
        <v>69</v>
      </c>
      <c r="H70" s="33" t="s">
        <v>167</v>
      </c>
      <c r="I70" s="185" t="s">
        <v>1693</v>
      </c>
      <c r="J70" s="33" t="s">
        <v>168</v>
      </c>
      <c r="K70" s="34">
        <v>45</v>
      </c>
      <c r="L70" s="143"/>
      <c r="M70" s="34">
        <v>0</v>
      </c>
      <c r="N70" s="144"/>
      <c r="O70" s="146"/>
      <c r="P70" s="10">
        <v>0</v>
      </c>
      <c r="Q70" s="146"/>
    </row>
    <row r="71" spans="1:35" ht="18" customHeight="1" x14ac:dyDescent="0.15">
      <c r="A71" s="22" t="s">
        <v>147</v>
      </c>
      <c r="B71" s="32" t="s">
        <v>149</v>
      </c>
      <c r="C71" s="32" t="s">
        <v>148</v>
      </c>
      <c r="D71" s="461" t="s">
        <v>2203</v>
      </c>
      <c r="E71" s="462"/>
      <c r="F71" s="463"/>
      <c r="G71" s="32" t="s">
        <v>69</v>
      </c>
      <c r="H71" s="33" t="s">
        <v>169</v>
      </c>
      <c r="I71" s="185" t="s">
        <v>1694</v>
      </c>
      <c r="J71" s="33" t="s">
        <v>170</v>
      </c>
      <c r="K71" s="34">
        <v>70</v>
      </c>
      <c r="L71" s="143"/>
      <c r="M71" s="34">
        <v>0</v>
      </c>
      <c r="N71" s="144"/>
      <c r="O71" s="146"/>
      <c r="P71" s="10">
        <v>0</v>
      </c>
      <c r="Q71" s="146"/>
    </row>
    <row r="72" spans="1:35" ht="18" hidden="1" customHeight="1" x14ac:dyDescent="0.15">
      <c r="A72" s="22" t="s">
        <v>147</v>
      </c>
      <c r="B72" s="32" t="s">
        <v>149</v>
      </c>
      <c r="C72" s="32" t="s">
        <v>148</v>
      </c>
      <c r="D72" s="464" t="s">
        <v>2203</v>
      </c>
      <c r="E72" s="466"/>
      <c r="F72" s="465"/>
      <c r="G72" s="32" t="s">
        <v>69</v>
      </c>
      <c r="H72" s="33" t="s">
        <v>171</v>
      </c>
      <c r="I72" s="185" t="s">
        <v>1695</v>
      </c>
      <c r="J72" s="91" t="s">
        <v>172</v>
      </c>
      <c r="K72" s="92">
        <v>0</v>
      </c>
      <c r="L72" s="143"/>
      <c r="M72" s="34">
        <v>0</v>
      </c>
      <c r="N72" s="144"/>
      <c r="O72" s="299"/>
      <c r="P72" s="10">
        <v>0</v>
      </c>
      <c r="Q72" s="299"/>
      <c r="AI72" s="10">
        <v>2</v>
      </c>
    </row>
    <row r="73" spans="1:35" ht="18" customHeight="1" x14ac:dyDescent="0.15">
      <c r="A73" s="22" t="s">
        <v>147</v>
      </c>
      <c r="B73" s="32" t="s">
        <v>149</v>
      </c>
      <c r="C73" s="32" t="s">
        <v>148</v>
      </c>
      <c r="D73" s="461" t="s">
        <v>2203</v>
      </c>
      <c r="E73" s="462"/>
      <c r="F73" s="463"/>
      <c r="G73" s="32" t="s">
        <v>69</v>
      </c>
      <c r="H73" s="33" t="s">
        <v>173</v>
      </c>
      <c r="I73" s="185" t="s">
        <v>1696</v>
      </c>
      <c r="J73" s="33" t="s">
        <v>174</v>
      </c>
      <c r="K73" s="34">
        <v>480</v>
      </c>
      <c r="L73" s="143"/>
      <c r="M73" s="34">
        <v>200</v>
      </c>
      <c r="N73" s="144"/>
      <c r="O73" s="146"/>
      <c r="P73" s="10">
        <v>0</v>
      </c>
      <c r="Q73" s="146"/>
    </row>
    <row r="74" spans="1:35" ht="18" customHeight="1" x14ac:dyDescent="0.15">
      <c r="A74" s="22" t="s">
        <v>147</v>
      </c>
      <c r="B74" s="32" t="s">
        <v>149</v>
      </c>
      <c r="C74" s="32" t="s">
        <v>148</v>
      </c>
      <c r="D74" s="461" t="s">
        <v>2203</v>
      </c>
      <c r="E74" s="462"/>
      <c r="F74" s="463"/>
      <c r="G74" s="32" t="s">
        <v>69</v>
      </c>
      <c r="H74" s="33" t="s">
        <v>175</v>
      </c>
      <c r="I74" s="185" t="s">
        <v>1697</v>
      </c>
      <c r="J74" s="33" t="s">
        <v>176</v>
      </c>
      <c r="K74" s="34">
        <v>365</v>
      </c>
      <c r="L74" s="143"/>
      <c r="M74" s="34">
        <v>150</v>
      </c>
      <c r="N74" s="144"/>
      <c r="O74" s="146"/>
      <c r="P74" s="10">
        <v>0</v>
      </c>
      <c r="Q74" s="146"/>
    </row>
    <row r="75" spans="1:35" ht="18" customHeight="1" x14ac:dyDescent="0.15">
      <c r="A75" s="22" t="s">
        <v>147</v>
      </c>
      <c r="B75" s="32" t="s">
        <v>149</v>
      </c>
      <c r="C75" s="32" t="s">
        <v>148</v>
      </c>
      <c r="D75" s="461" t="s">
        <v>2203</v>
      </c>
      <c r="E75" s="462"/>
      <c r="F75" s="463"/>
      <c r="G75" s="32" t="s">
        <v>69</v>
      </c>
      <c r="H75" s="33" t="s">
        <v>177</v>
      </c>
      <c r="I75" s="185" t="s">
        <v>1698</v>
      </c>
      <c r="J75" s="91" t="s">
        <v>178</v>
      </c>
      <c r="K75" s="34">
        <v>0</v>
      </c>
      <c r="L75" s="143"/>
      <c r="M75" s="34">
        <v>0</v>
      </c>
      <c r="N75" s="144"/>
      <c r="O75" s="146"/>
      <c r="P75" s="10">
        <v>0</v>
      </c>
      <c r="Q75" s="146" t="s">
        <v>2592</v>
      </c>
      <c r="AH75" s="10">
        <v>1</v>
      </c>
      <c r="AI75" s="10">
        <v>2</v>
      </c>
    </row>
    <row r="76" spans="1:35" ht="18" customHeight="1" x14ac:dyDescent="0.15">
      <c r="A76" s="22" t="s">
        <v>147</v>
      </c>
      <c r="B76" s="32" t="s">
        <v>149</v>
      </c>
      <c r="C76" s="32" t="s">
        <v>148</v>
      </c>
      <c r="D76" s="461" t="s">
        <v>2203</v>
      </c>
      <c r="E76" s="462"/>
      <c r="F76" s="463"/>
      <c r="G76" s="32" t="s">
        <v>69</v>
      </c>
      <c r="H76" s="33" t="s">
        <v>179</v>
      </c>
      <c r="I76" s="185" t="s">
        <v>1699</v>
      </c>
      <c r="J76" s="33" t="s">
        <v>2334</v>
      </c>
      <c r="K76" s="34">
        <v>805</v>
      </c>
      <c r="L76" s="143"/>
      <c r="M76" s="34">
        <v>150</v>
      </c>
      <c r="N76" s="144"/>
      <c r="O76" s="305"/>
      <c r="P76" s="10">
        <v>0</v>
      </c>
      <c r="Q76" s="305"/>
    </row>
    <row r="77" spans="1:35" ht="18" customHeight="1" x14ac:dyDescent="0.15">
      <c r="A77" s="22" t="s">
        <v>147</v>
      </c>
      <c r="B77" s="32" t="s">
        <v>149</v>
      </c>
      <c r="C77" s="32" t="s">
        <v>148</v>
      </c>
      <c r="D77" s="461" t="s">
        <v>2203</v>
      </c>
      <c r="E77" s="462"/>
      <c r="F77" s="463"/>
      <c r="G77" s="32" t="s">
        <v>69</v>
      </c>
      <c r="H77" s="33" t="s">
        <v>181</v>
      </c>
      <c r="I77" s="185" t="s">
        <v>1700</v>
      </c>
      <c r="J77" s="33" t="s">
        <v>2624</v>
      </c>
      <c r="K77" s="34">
        <v>335</v>
      </c>
      <c r="L77" s="143"/>
      <c r="M77" s="34">
        <v>125</v>
      </c>
      <c r="N77" s="144"/>
      <c r="O77" s="305"/>
      <c r="P77" s="10">
        <v>0</v>
      </c>
      <c r="Q77" s="305" t="s">
        <v>2623</v>
      </c>
    </row>
    <row r="78" spans="1:35" ht="18" customHeight="1" x14ac:dyDescent="0.15">
      <c r="A78" s="22" t="s">
        <v>147</v>
      </c>
      <c r="B78" s="32" t="s">
        <v>149</v>
      </c>
      <c r="C78" s="32" t="s">
        <v>148</v>
      </c>
      <c r="D78" s="461" t="s">
        <v>2203</v>
      </c>
      <c r="E78" s="462"/>
      <c r="F78" s="463"/>
      <c r="G78" s="32" t="s">
        <v>69</v>
      </c>
      <c r="H78" s="33" t="s">
        <v>182</v>
      </c>
      <c r="I78" s="185" t="s">
        <v>1701</v>
      </c>
      <c r="J78" s="33" t="s">
        <v>183</v>
      </c>
      <c r="K78" s="34">
        <v>185</v>
      </c>
      <c r="L78" s="143"/>
      <c r="M78" s="34">
        <v>0</v>
      </c>
      <c r="N78" s="144"/>
      <c r="O78" s="305"/>
      <c r="P78" s="10">
        <v>0</v>
      </c>
      <c r="Q78" s="305"/>
    </row>
    <row r="79" spans="1:35" ht="18" hidden="1" customHeight="1" x14ac:dyDescent="0.15">
      <c r="A79" s="22" t="s">
        <v>147</v>
      </c>
      <c r="B79" s="32" t="s">
        <v>149</v>
      </c>
      <c r="C79" s="32" t="s">
        <v>148</v>
      </c>
      <c r="D79" s="464" t="s">
        <v>2203</v>
      </c>
      <c r="E79" s="466"/>
      <c r="F79" s="465"/>
      <c r="G79" s="32" t="s">
        <v>69</v>
      </c>
      <c r="H79" s="33" t="s">
        <v>184</v>
      </c>
      <c r="I79" s="185" t="s">
        <v>1702</v>
      </c>
      <c r="J79" s="91" t="s">
        <v>185</v>
      </c>
      <c r="K79" s="92">
        <v>0</v>
      </c>
      <c r="L79" s="264"/>
      <c r="M79" s="92">
        <v>0</v>
      </c>
      <c r="N79" s="212"/>
      <c r="O79" s="305"/>
      <c r="P79" s="10">
        <v>0</v>
      </c>
      <c r="Q79" s="305" t="s">
        <v>2351</v>
      </c>
    </row>
    <row r="80" spans="1:35" ht="18" customHeight="1" x14ac:dyDescent="0.15">
      <c r="A80" s="22" t="s">
        <v>147</v>
      </c>
      <c r="B80" s="32" t="s">
        <v>149</v>
      </c>
      <c r="C80" s="32" t="s">
        <v>148</v>
      </c>
      <c r="D80" s="461" t="s">
        <v>2203</v>
      </c>
      <c r="E80" s="462"/>
      <c r="F80" s="463"/>
      <c r="G80" s="32" t="s">
        <v>69</v>
      </c>
      <c r="H80" s="33" t="s">
        <v>186</v>
      </c>
      <c r="I80" s="185" t="s">
        <v>1703</v>
      </c>
      <c r="J80" s="33" t="s">
        <v>187</v>
      </c>
      <c r="K80" s="34">
        <v>75</v>
      </c>
      <c r="L80" s="143"/>
      <c r="M80" s="34">
        <v>0</v>
      </c>
      <c r="N80" s="144"/>
      <c r="O80" s="305"/>
      <c r="P80" s="10">
        <v>0</v>
      </c>
      <c r="Q80" s="305"/>
    </row>
    <row r="81" spans="1:35" ht="18" customHeight="1" x14ac:dyDescent="0.15">
      <c r="A81" s="291" t="s">
        <v>2410</v>
      </c>
      <c r="B81" s="32" t="s">
        <v>149</v>
      </c>
      <c r="C81" s="32" t="s">
        <v>2408</v>
      </c>
      <c r="D81" s="461" t="s">
        <v>2203</v>
      </c>
      <c r="E81" s="462"/>
      <c r="F81" s="463"/>
      <c r="G81" s="32" t="s">
        <v>69</v>
      </c>
      <c r="H81" s="33" t="s">
        <v>2267</v>
      </c>
      <c r="I81" s="185" t="s">
        <v>2268</v>
      </c>
      <c r="J81" s="33" t="s">
        <v>2269</v>
      </c>
      <c r="K81" s="34">
        <v>150</v>
      </c>
      <c r="L81" s="143"/>
      <c r="M81" s="34"/>
      <c r="N81" s="144"/>
      <c r="O81" s="305"/>
      <c r="P81" s="10">
        <v>0</v>
      </c>
      <c r="Q81" s="305"/>
    </row>
    <row r="82" spans="1:35" ht="18" customHeight="1" x14ac:dyDescent="0.15">
      <c r="A82" s="22" t="s">
        <v>147</v>
      </c>
      <c r="B82" s="32" t="s">
        <v>149</v>
      </c>
      <c r="C82" s="32" t="s">
        <v>148</v>
      </c>
      <c r="D82" s="461" t="s">
        <v>2203</v>
      </c>
      <c r="E82" s="462"/>
      <c r="F82" s="463"/>
      <c r="G82" s="32" t="s">
        <v>2530</v>
      </c>
      <c r="H82" s="33" t="s">
        <v>2531</v>
      </c>
      <c r="I82" s="185" t="s">
        <v>2528</v>
      </c>
      <c r="J82" s="91" t="s">
        <v>2529</v>
      </c>
      <c r="K82" s="34">
        <v>25</v>
      </c>
      <c r="L82" s="143"/>
      <c r="M82" s="34"/>
      <c r="N82" s="144"/>
      <c r="O82" s="305"/>
      <c r="Q82" s="305" t="s">
        <v>2556</v>
      </c>
    </row>
    <row r="83" spans="1:35" ht="18" customHeight="1" x14ac:dyDescent="0.15">
      <c r="A83" s="291" t="s">
        <v>147</v>
      </c>
      <c r="B83" s="32" t="s">
        <v>149</v>
      </c>
      <c r="C83" s="32" t="s">
        <v>148</v>
      </c>
      <c r="D83" s="461" t="s">
        <v>2203</v>
      </c>
      <c r="E83" s="462"/>
      <c r="F83" s="463"/>
      <c r="G83" s="32" t="s">
        <v>2534</v>
      </c>
      <c r="H83" s="33" t="s">
        <v>2535</v>
      </c>
      <c r="I83" s="185" t="s">
        <v>2537</v>
      </c>
      <c r="J83" s="91" t="s">
        <v>2539</v>
      </c>
      <c r="K83" s="34">
        <v>25</v>
      </c>
      <c r="L83" s="143"/>
      <c r="M83" s="34"/>
      <c r="N83" s="144"/>
      <c r="O83" s="305"/>
      <c r="Q83" s="305" t="s">
        <v>2552</v>
      </c>
    </row>
    <row r="84" spans="1:35" ht="18" customHeight="1" x14ac:dyDescent="0.15">
      <c r="A84" s="22" t="s">
        <v>147</v>
      </c>
      <c r="B84" s="32" t="s">
        <v>149</v>
      </c>
      <c r="C84" s="32" t="s">
        <v>148</v>
      </c>
      <c r="D84" s="461" t="s">
        <v>2203</v>
      </c>
      <c r="E84" s="462"/>
      <c r="F84" s="463"/>
      <c r="G84" s="32" t="s">
        <v>2534</v>
      </c>
      <c r="H84" s="33" t="s">
        <v>2536</v>
      </c>
      <c r="I84" s="185" t="s">
        <v>2538</v>
      </c>
      <c r="J84" s="91" t="s">
        <v>2540</v>
      </c>
      <c r="K84" s="34">
        <v>25</v>
      </c>
      <c r="L84" s="143"/>
      <c r="M84" s="34"/>
      <c r="N84" s="144"/>
      <c r="O84" s="305"/>
      <c r="Q84" s="305" t="s">
        <v>2553</v>
      </c>
    </row>
    <row r="85" spans="1:35" ht="18" customHeight="1" x14ac:dyDescent="0.15">
      <c r="A85" s="22" t="s">
        <v>188</v>
      </c>
      <c r="B85" s="23"/>
      <c r="C85" s="24" t="s">
        <v>189</v>
      </c>
      <c r="D85" s="467" t="s">
        <v>2415</v>
      </c>
      <c r="E85" s="468"/>
      <c r="F85" s="469"/>
      <c r="G85" s="24"/>
      <c r="H85" s="24"/>
      <c r="I85" s="183"/>
      <c r="J85" s="23" t="s">
        <v>66</v>
      </c>
      <c r="K85" s="25">
        <f>SUM(SUMIFS(K86:K101,$G86:$G101,{"0","1"}))</f>
        <v>4940</v>
      </c>
      <c r="L85" s="217">
        <f>SUM(SUMIFS(L86:L101,$G86:$G101,{"0","1"}))</f>
        <v>0</v>
      </c>
      <c r="M85" s="25">
        <f>SUM(SUMIFS(M86:M101,$G86:$G101,{"0","1"}))</f>
        <v>1545</v>
      </c>
      <c r="N85" s="40">
        <f>SUM(SUMIFS(N86:N101,$G86:$G101,{"0","1"}))</f>
        <v>0</v>
      </c>
      <c r="O85" s="41"/>
      <c r="P85" s="10">
        <v>2</v>
      </c>
      <c r="Q85" s="41"/>
    </row>
    <row r="86" spans="1:35" ht="18" customHeight="1" x14ac:dyDescent="0.15">
      <c r="A86" s="22" t="s">
        <v>188</v>
      </c>
      <c r="B86" s="32" t="s">
        <v>190</v>
      </c>
      <c r="C86" s="32" t="s">
        <v>189</v>
      </c>
      <c r="D86" s="458" t="s">
        <v>3</v>
      </c>
      <c r="E86" s="459"/>
      <c r="F86" s="460"/>
      <c r="G86" s="32" t="s">
        <v>69</v>
      </c>
      <c r="H86" s="33" t="s">
        <v>191</v>
      </c>
      <c r="I86" s="185" t="s">
        <v>1704</v>
      </c>
      <c r="J86" s="33" t="s">
        <v>192</v>
      </c>
      <c r="K86" s="34">
        <v>850</v>
      </c>
      <c r="L86" s="143"/>
      <c r="M86" s="34">
        <v>160</v>
      </c>
      <c r="N86" s="144"/>
      <c r="O86" s="146"/>
      <c r="P86" s="10">
        <v>0</v>
      </c>
      <c r="Q86" s="146" t="s">
        <v>2572</v>
      </c>
    </row>
    <row r="87" spans="1:35" ht="18" customHeight="1" x14ac:dyDescent="0.15">
      <c r="A87" s="22" t="s">
        <v>188</v>
      </c>
      <c r="B87" s="32" t="s">
        <v>190</v>
      </c>
      <c r="C87" s="32" t="s">
        <v>189</v>
      </c>
      <c r="D87" s="458" t="s">
        <v>3</v>
      </c>
      <c r="E87" s="459"/>
      <c r="F87" s="460"/>
      <c r="G87" s="32" t="s">
        <v>69</v>
      </c>
      <c r="H87" s="33" t="s">
        <v>193</v>
      </c>
      <c r="I87" s="185" t="s">
        <v>1705</v>
      </c>
      <c r="J87" s="33" t="s">
        <v>194</v>
      </c>
      <c r="K87" s="34">
        <v>395</v>
      </c>
      <c r="L87" s="143"/>
      <c r="M87" s="34">
        <v>170</v>
      </c>
      <c r="N87" s="144"/>
      <c r="O87" s="146"/>
      <c r="P87" s="10">
        <v>0</v>
      </c>
      <c r="Q87" s="146"/>
    </row>
    <row r="88" spans="1:35" ht="18" customHeight="1" x14ac:dyDescent="0.15">
      <c r="A88" s="22" t="s">
        <v>188</v>
      </c>
      <c r="B88" s="32" t="s">
        <v>190</v>
      </c>
      <c r="C88" s="32" t="s">
        <v>189</v>
      </c>
      <c r="D88" s="458" t="s">
        <v>3</v>
      </c>
      <c r="E88" s="459"/>
      <c r="F88" s="460"/>
      <c r="G88" s="32" t="s">
        <v>69</v>
      </c>
      <c r="H88" s="33" t="s">
        <v>195</v>
      </c>
      <c r="I88" s="185" t="s">
        <v>1706</v>
      </c>
      <c r="J88" s="33" t="s">
        <v>196</v>
      </c>
      <c r="K88" s="34">
        <v>345</v>
      </c>
      <c r="L88" s="143"/>
      <c r="M88" s="34">
        <v>85</v>
      </c>
      <c r="N88" s="144"/>
      <c r="O88" s="146"/>
      <c r="P88" s="10">
        <v>0</v>
      </c>
      <c r="Q88" s="146"/>
    </row>
    <row r="89" spans="1:35" ht="18" customHeight="1" x14ac:dyDescent="0.15">
      <c r="A89" s="22" t="s">
        <v>188</v>
      </c>
      <c r="B89" s="32" t="s">
        <v>190</v>
      </c>
      <c r="C89" s="32" t="s">
        <v>189</v>
      </c>
      <c r="D89" s="458" t="s">
        <v>3</v>
      </c>
      <c r="E89" s="459"/>
      <c r="F89" s="460"/>
      <c r="G89" s="32" t="s">
        <v>69</v>
      </c>
      <c r="H89" s="33" t="s">
        <v>197</v>
      </c>
      <c r="I89" s="185" t="s">
        <v>1707</v>
      </c>
      <c r="J89" s="33" t="s">
        <v>198</v>
      </c>
      <c r="K89" s="34">
        <v>295</v>
      </c>
      <c r="L89" s="143"/>
      <c r="M89" s="34">
        <v>125</v>
      </c>
      <c r="N89" s="144"/>
      <c r="O89" s="146"/>
      <c r="P89" s="10">
        <v>0</v>
      </c>
      <c r="Q89" s="146"/>
    </row>
    <row r="90" spans="1:35" ht="18" customHeight="1" x14ac:dyDescent="0.15">
      <c r="A90" s="22" t="s">
        <v>188</v>
      </c>
      <c r="B90" s="32" t="s">
        <v>190</v>
      </c>
      <c r="C90" s="32" t="s">
        <v>189</v>
      </c>
      <c r="D90" s="458" t="s">
        <v>3</v>
      </c>
      <c r="E90" s="459"/>
      <c r="F90" s="460"/>
      <c r="G90" s="32" t="s">
        <v>69</v>
      </c>
      <c r="H90" s="33" t="s">
        <v>199</v>
      </c>
      <c r="I90" s="185" t="s">
        <v>1708</v>
      </c>
      <c r="J90" s="33" t="s">
        <v>200</v>
      </c>
      <c r="K90" s="34">
        <v>365</v>
      </c>
      <c r="L90" s="143"/>
      <c r="M90" s="34">
        <v>120</v>
      </c>
      <c r="N90" s="144"/>
      <c r="O90" s="146"/>
      <c r="P90" s="10">
        <v>0</v>
      </c>
      <c r="Q90" s="146"/>
    </row>
    <row r="91" spans="1:35" ht="17.25" customHeight="1" x14ac:dyDescent="0.15">
      <c r="A91" s="22" t="s">
        <v>188</v>
      </c>
      <c r="B91" s="32" t="s">
        <v>190</v>
      </c>
      <c r="C91" s="32" t="s">
        <v>189</v>
      </c>
      <c r="D91" s="458" t="s">
        <v>3</v>
      </c>
      <c r="E91" s="459"/>
      <c r="F91" s="460"/>
      <c r="G91" s="32" t="s">
        <v>69</v>
      </c>
      <c r="H91" s="33" t="s">
        <v>201</v>
      </c>
      <c r="I91" s="185" t="s">
        <v>1709</v>
      </c>
      <c r="J91" s="33" t="s">
        <v>202</v>
      </c>
      <c r="K91" s="34">
        <v>445</v>
      </c>
      <c r="L91" s="143"/>
      <c r="M91" s="34">
        <v>60</v>
      </c>
      <c r="N91" s="144"/>
      <c r="O91" s="300"/>
      <c r="P91" s="10">
        <v>0</v>
      </c>
      <c r="Q91" s="300"/>
    </row>
    <row r="92" spans="1:35" ht="18" hidden="1" customHeight="1" x14ac:dyDescent="0.15">
      <c r="A92" s="22" t="s">
        <v>188</v>
      </c>
      <c r="B92" s="32" t="s">
        <v>190</v>
      </c>
      <c r="C92" s="32" t="s">
        <v>189</v>
      </c>
      <c r="D92" s="470" t="s">
        <v>3</v>
      </c>
      <c r="E92" s="471"/>
      <c r="F92" s="472"/>
      <c r="G92" s="32" t="s">
        <v>69</v>
      </c>
      <c r="H92" s="33" t="s">
        <v>203</v>
      </c>
      <c r="I92" s="186" t="s">
        <v>1710</v>
      </c>
      <c r="J92" s="91" t="s">
        <v>204</v>
      </c>
      <c r="K92" s="92">
        <v>0</v>
      </c>
      <c r="L92" s="143"/>
      <c r="M92" s="34">
        <v>50</v>
      </c>
      <c r="N92" s="144"/>
      <c r="O92" s="299"/>
      <c r="P92" s="10">
        <v>0</v>
      </c>
      <c r="Q92" s="299" t="s">
        <v>2501</v>
      </c>
      <c r="AI92" s="10">
        <v>2</v>
      </c>
    </row>
    <row r="93" spans="1:35" ht="18" customHeight="1" x14ac:dyDescent="0.15">
      <c r="A93" s="22" t="s">
        <v>188</v>
      </c>
      <c r="B93" s="32" t="s">
        <v>190</v>
      </c>
      <c r="C93" s="32" t="s">
        <v>189</v>
      </c>
      <c r="D93" s="458" t="s">
        <v>3</v>
      </c>
      <c r="E93" s="459"/>
      <c r="F93" s="460"/>
      <c r="G93" s="32" t="s">
        <v>69</v>
      </c>
      <c r="H93" s="33" t="s">
        <v>205</v>
      </c>
      <c r="I93" s="185" t="s">
        <v>1711</v>
      </c>
      <c r="J93" s="33" t="s">
        <v>206</v>
      </c>
      <c r="K93" s="34">
        <v>90</v>
      </c>
      <c r="L93" s="143"/>
      <c r="M93" s="34">
        <v>0</v>
      </c>
      <c r="N93" s="144"/>
      <c r="O93" s="146"/>
      <c r="P93" s="10">
        <v>0</v>
      </c>
      <c r="Q93" s="146"/>
    </row>
    <row r="94" spans="1:35" ht="18" customHeight="1" x14ac:dyDescent="0.15">
      <c r="A94" s="22" t="s">
        <v>188</v>
      </c>
      <c r="B94" s="32" t="s">
        <v>190</v>
      </c>
      <c r="C94" s="32" t="s">
        <v>189</v>
      </c>
      <c r="D94" s="458" t="s">
        <v>3</v>
      </c>
      <c r="E94" s="459"/>
      <c r="F94" s="460"/>
      <c r="G94" s="32" t="s">
        <v>69</v>
      </c>
      <c r="H94" s="33" t="s">
        <v>207</v>
      </c>
      <c r="I94" s="185" t="s">
        <v>1712</v>
      </c>
      <c r="J94" s="33" t="s">
        <v>208</v>
      </c>
      <c r="K94" s="34">
        <v>100</v>
      </c>
      <c r="L94" s="143"/>
      <c r="M94" s="34">
        <v>0</v>
      </c>
      <c r="N94" s="144"/>
      <c r="O94" s="146"/>
      <c r="P94" s="10">
        <v>0</v>
      </c>
      <c r="Q94" s="146"/>
    </row>
    <row r="95" spans="1:35" ht="18" customHeight="1" x14ac:dyDescent="0.15">
      <c r="A95" s="22" t="s">
        <v>188</v>
      </c>
      <c r="B95" s="32" t="s">
        <v>190</v>
      </c>
      <c r="C95" s="32" t="s">
        <v>189</v>
      </c>
      <c r="D95" s="458" t="s">
        <v>3</v>
      </c>
      <c r="E95" s="459"/>
      <c r="F95" s="460"/>
      <c r="G95" s="32" t="s">
        <v>69</v>
      </c>
      <c r="H95" s="33" t="s">
        <v>209</v>
      </c>
      <c r="I95" s="185" t="s">
        <v>1713</v>
      </c>
      <c r="J95" s="33" t="s">
        <v>210</v>
      </c>
      <c r="K95" s="34">
        <v>535</v>
      </c>
      <c r="L95" s="143"/>
      <c r="M95" s="34">
        <v>240</v>
      </c>
      <c r="N95" s="144"/>
      <c r="O95" s="146"/>
      <c r="P95" s="10">
        <v>0</v>
      </c>
      <c r="Q95" s="146"/>
    </row>
    <row r="96" spans="1:35" ht="18" hidden="1" customHeight="1" x14ac:dyDescent="0.15">
      <c r="A96" s="22" t="s">
        <v>188</v>
      </c>
      <c r="B96" s="32" t="s">
        <v>190</v>
      </c>
      <c r="C96" s="32" t="s">
        <v>189</v>
      </c>
      <c r="D96" s="470" t="s">
        <v>3</v>
      </c>
      <c r="E96" s="471"/>
      <c r="F96" s="472"/>
      <c r="G96" s="32" t="s">
        <v>69</v>
      </c>
      <c r="H96" s="33" t="s">
        <v>211</v>
      </c>
      <c r="I96" s="185" t="s">
        <v>1714</v>
      </c>
      <c r="J96" s="91" t="s">
        <v>212</v>
      </c>
      <c r="K96" s="92">
        <v>0</v>
      </c>
      <c r="L96" s="143"/>
      <c r="M96" s="34">
        <v>60</v>
      </c>
      <c r="N96" s="144"/>
      <c r="O96" s="146"/>
      <c r="P96" s="10">
        <v>0</v>
      </c>
      <c r="Q96" s="146" t="s">
        <v>2481</v>
      </c>
      <c r="AI96" s="10">
        <v>2</v>
      </c>
    </row>
    <row r="97" spans="1:35" ht="18" customHeight="1" x14ac:dyDescent="0.15">
      <c r="A97" s="22" t="s">
        <v>188</v>
      </c>
      <c r="B97" s="32" t="s">
        <v>190</v>
      </c>
      <c r="C97" s="32" t="s">
        <v>189</v>
      </c>
      <c r="D97" s="458" t="s">
        <v>3</v>
      </c>
      <c r="E97" s="459"/>
      <c r="F97" s="460"/>
      <c r="G97" s="32" t="s">
        <v>69</v>
      </c>
      <c r="H97" s="33" t="s">
        <v>213</v>
      </c>
      <c r="I97" s="185" t="s">
        <v>1715</v>
      </c>
      <c r="J97" s="33" t="s">
        <v>214</v>
      </c>
      <c r="K97" s="34">
        <v>70</v>
      </c>
      <c r="L97" s="143"/>
      <c r="M97" s="34">
        <v>0</v>
      </c>
      <c r="N97" s="144"/>
      <c r="O97" s="146"/>
      <c r="P97" s="10">
        <v>0</v>
      </c>
      <c r="Q97" s="146"/>
      <c r="AH97" s="10">
        <v>1</v>
      </c>
    </row>
    <row r="98" spans="1:35" ht="18" customHeight="1" x14ac:dyDescent="0.15">
      <c r="A98" s="22" t="s">
        <v>188</v>
      </c>
      <c r="B98" s="32" t="s">
        <v>190</v>
      </c>
      <c r="C98" s="32" t="s">
        <v>189</v>
      </c>
      <c r="D98" s="458" t="s">
        <v>3</v>
      </c>
      <c r="E98" s="459"/>
      <c r="F98" s="460"/>
      <c r="G98" s="32" t="s">
        <v>69</v>
      </c>
      <c r="H98" s="33" t="s">
        <v>215</v>
      </c>
      <c r="I98" s="185" t="s">
        <v>1716</v>
      </c>
      <c r="J98" s="33" t="s">
        <v>216</v>
      </c>
      <c r="K98" s="34">
        <v>280</v>
      </c>
      <c r="L98" s="143"/>
      <c r="M98" s="34">
        <v>60</v>
      </c>
      <c r="N98" s="144"/>
      <c r="O98" s="146"/>
      <c r="P98" s="10">
        <v>0</v>
      </c>
      <c r="Q98" s="146"/>
    </row>
    <row r="99" spans="1:35" ht="18" customHeight="1" x14ac:dyDescent="0.15">
      <c r="A99" s="22" t="s">
        <v>188</v>
      </c>
      <c r="B99" s="32" t="s">
        <v>190</v>
      </c>
      <c r="C99" s="32" t="s">
        <v>189</v>
      </c>
      <c r="D99" s="458" t="s">
        <v>3</v>
      </c>
      <c r="E99" s="459"/>
      <c r="F99" s="460"/>
      <c r="G99" s="32" t="s">
        <v>69</v>
      </c>
      <c r="H99" s="33" t="s">
        <v>217</v>
      </c>
      <c r="I99" s="185" t="s">
        <v>1717</v>
      </c>
      <c r="J99" s="33" t="s">
        <v>218</v>
      </c>
      <c r="K99" s="34">
        <v>370</v>
      </c>
      <c r="L99" s="143"/>
      <c r="M99" s="34">
        <v>100</v>
      </c>
      <c r="N99" s="144"/>
      <c r="O99" s="146"/>
      <c r="P99" s="10">
        <v>0</v>
      </c>
      <c r="Q99" s="146"/>
    </row>
    <row r="100" spans="1:35" ht="15.75" customHeight="1" x14ac:dyDescent="0.15">
      <c r="A100" s="22" t="s">
        <v>188</v>
      </c>
      <c r="B100" s="32" t="s">
        <v>190</v>
      </c>
      <c r="C100" s="32" t="s">
        <v>189</v>
      </c>
      <c r="D100" s="458" t="s">
        <v>3</v>
      </c>
      <c r="E100" s="459"/>
      <c r="F100" s="460"/>
      <c r="G100" s="32" t="s">
        <v>69</v>
      </c>
      <c r="H100" s="33" t="s">
        <v>219</v>
      </c>
      <c r="I100" s="185" t="s">
        <v>1718</v>
      </c>
      <c r="J100" s="33" t="s">
        <v>220</v>
      </c>
      <c r="K100" s="34">
        <v>800</v>
      </c>
      <c r="L100" s="143"/>
      <c r="M100" s="34">
        <v>315</v>
      </c>
      <c r="N100" s="144"/>
      <c r="O100" s="146"/>
      <c r="P100" s="10">
        <v>0</v>
      </c>
      <c r="Q100" s="146"/>
    </row>
    <row r="101" spans="1:35" ht="18" hidden="1" customHeight="1" x14ac:dyDescent="0.15">
      <c r="A101" s="22" t="s">
        <v>188</v>
      </c>
      <c r="B101" s="32" t="s">
        <v>190</v>
      </c>
      <c r="C101" s="32" t="s">
        <v>189</v>
      </c>
      <c r="D101" s="470" t="s">
        <v>3</v>
      </c>
      <c r="E101" s="471"/>
      <c r="F101" s="472"/>
      <c r="G101" s="32" t="s">
        <v>69</v>
      </c>
      <c r="H101" s="33" t="s">
        <v>221</v>
      </c>
      <c r="I101" s="185" t="s">
        <v>1719</v>
      </c>
      <c r="J101" s="91" t="s">
        <v>222</v>
      </c>
      <c r="K101" s="92">
        <v>0</v>
      </c>
      <c r="L101" s="143"/>
      <c r="M101" s="34">
        <v>0</v>
      </c>
      <c r="N101" s="144"/>
      <c r="O101" s="146"/>
      <c r="P101" s="10">
        <v>0</v>
      </c>
      <c r="Q101" s="146" t="s">
        <v>2272</v>
      </c>
      <c r="AI101" s="10">
        <v>2</v>
      </c>
    </row>
    <row r="102" spans="1:35" ht="18" customHeight="1" x14ac:dyDescent="0.15">
      <c r="A102" s="22" t="s">
        <v>223</v>
      </c>
      <c r="B102" s="23"/>
      <c r="C102" s="24" t="s">
        <v>224</v>
      </c>
      <c r="D102" s="467" t="s">
        <v>2416</v>
      </c>
      <c r="E102" s="468"/>
      <c r="F102" s="469"/>
      <c r="G102" s="24"/>
      <c r="H102" s="24"/>
      <c r="I102" s="183"/>
      <c r="J102" s="23" t="s">
        <v>66</v>
      </c>
      <c r="K102" s="25">
        <f>SUM(SUMIFS(K103:K149,$G103:$G149,{"0","1"}))</f>
        <v>3700</v>
      </c>
      <c r="L102" s="217">
        <f>SUM(SUMIFS(L103:L149,$G103:$G149,{"0","1"}))</f>
        <v>0</v>
      </c>
      <c r="M102" s="25">
        <f>SUM(SUMIFS(M103:M149,$G103:$G149,{"0","1"}))</f>
        <v>400</v>
      </c>
      <c r="N102" s="40">
        <f>SUM(SUMIFS(N103:N149,$G103:$G149,{"0","1"}))</f>
        <v>0</v>
      </c>
      <c r="O102" s="41"/>
      <c r="P102" s="10">
        <v>2</v>
      </c>
      <c r="Q102" s="41"/>
    </row>
    <row r="103" spans="1:35" ht="18" customHeight="1" x14ac:dyDescent="0.15">
      <c r="A103" s="22" t="s">
        <v>223</v>
      </c>
      <c r="B103" s="26" t="s">
        <v>225</v>
      </c>
      <c r="C103" s="27" t="s">
        <v>224</v>
      </c>
      <c r="D103" s="414" t="s">
        <v>2417</v>
      </c>
      <c r="E103" s="415"/>
      <c r="F103" s="416"/>
      <c r="G103" s="28"/>
      <c r="H103" s="28"/>
      <c r="I103" s="184"/>
      <c r="J103" s="28" t="s">
        <v>68</v>
      </c>
      <c r="K103" s="29">
        <f>SUM(SUMIFS(K104:K117,$G104:$G117,{"0","1"}))</f>
        <v>860</v>
      </c>
      <c r="L103" s="250">
        <f>SUM(SUMIFS(L104:L117,$G104:$G117,{"0","1"}))</f>
        <v>0</v>
      </c>
      <c r="M103" s="29">
        <f>SUM(SUMIFS(M104:M117,$G104:$G117,{"0","1"}))</f>
        <v>0</v>
      </c>
      <c r="N103" s="30">
        <f>SUM(SUMIFS(N104:N117,$G104:$G117,{"0","1"}))</f>
        <v>0</v>
      </c>
      <c r="O103" s="31"/>
      <c r="P103" s="10">
        <v>3</v>
      </c>
      <c r="Q103" s="31"/>
    </row>
    <row r="104" spans="1:35" ht="18" customHeight="1" x14ac:dyDescent="0.15">
      <c r="A104" s="22" t="s">
        <v>223</v>
      </c>
      <c r="B104" s="32" t="s">
        <v>225</v>
      </c>
      <c r="C104" s="32" t="s">
        <v>224</v>
      </c>
      <c r="D104" s="473" t="s">
        <v>2204</v>
      </c>
      <c r="E104" s="474"/>
      <c r="F104" s="475"/>
      <c r="G104" s="32" t="s">
        <v>69</v>
      </c>
      <c r="H104" s="33" t="s">
        <v>226</v>
      </c>
      <c r="I104" s="185" t="s">
        <v>1720</v>
      </c>
      <c r="J104" s="33" t="s">
        <v>227</v>
      </c>
      <c r="K104" s="34">
        <v>80</v>
      </c>
      <c r="L104" s="143"/>
      <c r="M104" s="34">
        <v>0</v>
      </c>
      <c r="N104" s="144"/>
      <c r="O104" s="146"/>
      <c r="P104" s="10">
        <v>0</v>
      </c>
      <c r="Q104" s="146"/>
    </row>
    <row r="105" spans="1:35" ht="18" customHeight="1" x14ac:dyDescent="0.15">
      <c r="A105" s="22" t="s">
        <v>223</v>
      </c>
      <c r="B105" s="32" t="s">
        <v>225</v>
      </c>
      <c r="C105" s="32" t="s">
        <v>224</v>
      </c>
      <c r="D105" s="473" t="s">
        <v>2204</v>
      </c>
      <c r="E105" s="474"/>
      <c r="F105" s="475"/>
      <c r="G105" s="32" t="s">
        <v>69</v>
      </c>
      <c r="H105" s="33" t="s">
        <v>228</v>
      </c>
      <c r="I105" s="185" t="s">
        <v>1721</v>
      </c>
      <c r="J105" s="33" t="s">
        <v>229</v>
      </c>
      <c r="K105" s="34">
        <v>90</v>
      </c>
      <c r="L105" s="143"/>
      <c r="M105" s="34">
        <v>0</v>
      </c>
      <c r="N105" s="144"/>
      <c r="O105" s="146"/>
      <c r="P105" s="10">
        <v>0</v>
      </c>
      <c r="Q105" s="146"/>
    </row>
    <row r="106" spans="1:35" ht="18" customHeight="1" x14ac:dyDescent="0.15">
      <c r="A106" s="22" t="s">
        <v>223</v>
      </c>
      <c r="B106" s="32" t="s">
        <v>225</v>
      </c>
      <c r="C106" s="32" t="s">
        <v>224</v>
      </c>
      <c r="D106" s="473" t="s">
        <v>2204</v>
      </c>
      <c r="E106" s="474"/>
      <c r="F106" s="475"/>
      <c r="G106" s="32" t="s">
        <v>69</v>
      </c>
      <c r="H106" s="33" t="s">
        <v>230</v>
      </c>
      <c r="I106" s="185" t="s">
        <v>1722</v>
      </c>
      <c r="J106" s="33" t="s">
        <v>231</v>
      </c>
      <c r="K106" s="34">
        <v>55</v>
      </c>
      <c r="L106" s="143"/>
      <c r="M106" s="34">
        <v>0</v>
      </c>
      <c r="N106" s="144"/>
      <c r="O106" s="146"/>
      <c r="P106" s="10">
        <v>0</v>
      </c>
      <c r="Q106" s="146"/>
    </row>
    <row r="107" spans="1:35" ht="18" customHeight="1" x14ac:dyDescent="0.15">
      <c r="A107" s="22" t="s">
        <v>223</v>
      </c>
      <c r="B107" s="32" t="s">
        <v>225</v>
      </c>
      <c r="C107" s="32" t="s">
        <v>224</v>
      </c>
      <c r="D107" s="473" t="s">
        <v>2204</v>
      </c>
      <c r="E107" s="474"/>
      <c r="F107" s="475"/>
      <c r="G107" s="32" t="s">
        <v>69</v>
      </c>
      <c r="H107" s="33" t="s">
        <v>232</v>
      </c>
      <c r="I107" s="185" t="s">
        <v>1723</v>
      </c>
      <c r="J107" s="33" t="s">
        <v>233</v>
      </c>
      <c r="K107" s="34">
        <v>70</v>
      </c>
      <c r="L107" s="143"/>
      <c r="M107" s="34">
        <v>0</v>
      </c>
      <c r="N107" s="144"/>
      <c r="O107" s="146"/>
      <c r="P107" s="10">
        <v>0</v>
      </c>
      <c r="Q107" s="146"/>
      <c r="AH107" s="10">
        <v>1</v>
      </c>
    </row>
    <row r="108" spans="1:35" ht="18" customHeight="1" x14ac:dyDescent="0.15">
      <c r="A108" s="22" t="s">
        <v>223</v>
      </c>
      <c r="B108" s="32" t="s">
        <v>225</v>
      </c>
      <c r="C108" s="32" t="s">
        <v>224</v>
      </c>
      <c r="D108" s="473" t="s">
        <v>2204</v>
      </c>
      <c r="E108" s="474"/>
      <c r="F108" s="475"/>
      <c r="G108" s="32" t="s">
        <v>69</v>
      </c>
      <c r="H108" s="33" t="s">
        <v>234</v>
      </c>
      <c r="I108" s="185" t="s">
        <v>1724</v>
      </c>
      <c r="J108" s="33" t="s">
        <v>235</v>
      </c>
      <c r="K108" s="34">
        <v>75</v>
      </c>
      <c r="L108" s="143"/>
      <c r="M108" s="34">
        <v>0</v>
      </c>
      <c r="N108" s="144"/>
      <c r="O108" s="146"/>
      <c r="P108" s="10">
        <v>0</v>
      </c>
      <c r="Q108" s="146"/>
    </row>
    <row r="109" spans="1:35" ht="18" customHeight="1" x14ac:dyDescent="0.15">
      <c r="A109" s="22" t="s">
        <v>223</v>
      </c>
      <c r="B109" s="32" t="s">
        <v>225</v>
      </c>
      <c r="C109" s="32" t="s">
        <v>224</v>
      </c>
      <c r="D109" s="473" t="s">
        <v>2204</v>
      </c>
      <c r="E109" s="474"/>
      <c r="F109" s="475"/>
      <c r="G109" s="32" t="s">
        <v>69</v>
      </c>
      <c r="H109" s="33" t="s">
        <v>236</v>
      </c>
      <c r="I109" s="185" t="s">
        <v>1725</v>
      </c>
      <c r="J109" s="33" t="s">
        <v>237</v>
      </c>
      <c r="K109" s="34">
        <v>40</v>
      </c>
      <c r="L109" s="143"/>
      <c r="M109" s="34">
        <v>0</v>
      </c>
      <c r="N109" s="144"/>
      <c r="O109" s="146"/>
      <c r="P109" s="10">
        <v>0</v>
      </c>
      <c r="Q109" s="146"/>
      <c r="AH109" s="10">
        <v>1</v>
      </c>
    </row>
    <row r="110" spans="1:35" ht="18" customHeight="1" x14ac:dyDescent="0.15">
      <c r="A110" s="22" t="s">
        <v>223</v>
      </c>
      <c r="B110" s="32" t="s">
        <v>225</v>
      </c>
      <c r="C110" s="32" t="s">
        <v>224</v>
      </c>
      <c r="D110" s="473" t="s">
        <v>2204</v>
      </c>
      <c r="E110" s="474"/>
      <c r="F110" s="475"/>
      <c r="G110" s="32" t="s">
        <v>69</v>
      </c>
      <c r="H110" s="33" t="s">
        <v>238</v>
      </c>
      <c r="I110" s="185" t="s">
        <v>1726</v>
      </c>
      <c r="J110" s="33" t="s">
        <v>239</v>
      </c>
      <c r="K110" s="34">
        <v>50</v>
      </c>
      <c r="L110" s="143"/>
      <c r="M110" s="34">
        <v>0</v>
      </c>
      <c r="N110" s="144"/>
      <c r="O110" s="146"/>
      <c r="P110" s="10">
        <v>0</v>
      </c>
      <c r="Q110" s="146"/>
    </row>
    <row r="111" spans="1:35" ht="18" customHeight="1" x14ac:dyDescent="0.15">
      <c r="A111" s="22" t="s">
        <v>223</v>
      </c>
      <c r="B111" s="32" t="s">
        <v>225</v>
      </c>
      <c r="C111" s="32" t="s">
        <v>224</v>
      </c>
      <c r="D111" s="473" t="s">
        <v>2204</v>
      </c>
      <c r="E111" s="474"/>
      <c r="F111" s="475"/>
      <c r="G111" s="32" t="s">
        <v>69</v>
      </c>
      <c r="H111" s="33" t="s">
        <v>240</v>
      </c>
      <c r="I111" s="185" t="s">
        <v>1727</v>
      </c>
      <c r="J111" s="33" t="s">
        <v>241</v>
      </c>
      <c r="K111" s="34">
        <v>25</v>
      </c>
      <c r="L111" s="143"/>
      <c r="M111" s="34">
        <v>0</v>
      </c>
      <c r="N111" s="144"/>
      <c r="O111" s="146"/>
      <c r="P111" s="10">
        <v>0</v>
      </c>
      <c r="Q111" s="146"/>
      <c r="AH111" s="10">
        <v>1</v>
      </c>
    </row>
    <row r="112" spans="1:35" ht="18" customHeight="1" x14ac:dyDescent="0.15">
      <c r="A112" s="22" t="s">
        <v>223</v>
      </c>
      <c r="B112" s="32" t="s">
        <v>225</v>
      </c>
      <c r="C112" s="32" t="s">
        <v>224</v>
      </c>
      <c r="D112" s="473" t="s">
        <v>2204</v>
      </c>
      <c r="E112" s="474"/>
      <c r="F112" s="475"/>
      <c r="G112" s="32" t="s">
        <v>69</v>
      </c>
      <c r="H112" s="33" t="s">
        <v>242</v>
      </c>
      <c r="I112" s="185" t="s">
        <v>1728</v>
      </c>
      <c r="J112" s="33" t="s">
        <v>243</v>
      </c>
      <c r="K112" s="34">
        <v>85</v>
      </c>
      <c r="L112" s="143"/>
      <c r="M112" s="34">
        <v>0</v>
      </c>
      <c r="N112" s="144"/>
      <c r="O112" s="146"/>
      <c r="P112" s="10">
        <v>0</v>
      </c>
      <c r="Q112" s="146"/>
    </row>
    <row r="113" spans="1:34" ht="18" customHeight="1" x14ac:dyDescent="0.15">
      <c r="A113" s="22" t="s">
        <v>223</v>
      </c>
      <c r="B113" s="32" t="s">
        <v>225</v>
      </c>
      <c r="C113" s="32" t="s">
        <v>224</v>
      </c>
      <c r="D113" s="473" t="s">
        <v>2204</v>
      </c>
      <c r="E113" s="474"/>
      <c r="F113" s="475"/>
      <c r="G113" s="32" t="s">
        <v>69</v>
      </c>
      <c r="H113" s="33" t="s">
        <v>244</v>
      </c>
      <c r="I113" s="185" t="s">
        <v>1729</v>
      </c>
      <c r="J113" s="33" t="s">
        <v>245</v>
      </c>
      <c r="K113" s="34">
        <v>60</v>
      </c>
      <c r="L113" s="143"/>
      <c r="M113" s="34">
        <v>0</v>
      </c>
      <c r="N113" s="144"/>
      <c r="O113" s="146"/>
      <c r="P113" s="10">
        <v>0</v>
      </c>
      <c r="Q113" s="146"/>
      <c r="AH113" s="10">
        <v>1</v>
      </c>
    </row>
    <row r="114" spans="1:34" ht="18" customHeight="1" x14ac:dyDescent="0.15">
      <c r="A114" s="22" t="s">
        <v>223</v>
      </c>
      <c r="B114" s="32" t="s">
        <v>225</v>
      </c>
      <c r="C114" s="32" t="s">
        <v>224</v>
      </c>
      <c r="D114" s="473" t="s">
        <v>2204</v>
      </c>
      <c r="E114" s="474"/>
      <c r="F114" s="475"/>
      <c r="G114" s="32" t="s">
        <v>69</v>
      </c>
      <c r="H114" s="33" t="s">
        <v>246</v>
      </c>
      <c r="I114" s="185" t="s">
        <v>1730</v>
      </c>
      <c r="J114" s="33" t="s">
        <v>247</v>
      </c>
      <c r="K114" s="34">
        <v>60</v>
      </c>
      <c r="L114" s="143"/>
      <c r="M114" s="34">
        <v>0</v>
      </c>
      <c r="N114" s="144"/>
      <c r="O114" s="146"/>
      <c r="P114" s="10">
        <v>0</v>
      </c>
      <c r="Q114" s="146"/>
    </row>
    <row r="115" spans="1:34" ht="18" customHeight="1" x14ac:dyDescent="0.15">
      <c r="A115" s="22" t="s">
        <v>223</v>
      </c>
      <c r="B115" s="32" t="s">
        <v>225</v>
      </c>
      <c r="C115" s="32" t="s">
        <v>224</v>
      </c>
      <c r="D115" s="473" t="s">
        <v>2204</v>
      </c>
      <c r="E115" s="474"/>
      <c r="F115" s="475"/>
      <c r="G115" s="32" t="s">
        <v>69</v>
      </c>
      <c r="H115" s="33" t="s">
        <v>248</v>
      </c>
      <c r="I115" s="185" t="s">
        <v>1731</v>
      </c>
      <c r="J115" s="33" t="s">
        <v>249</v>
      </c>
      <c r="K115" s="34">
        <v>35</v>
      </c>
      <c r="L115" s="143"/>
      <c r="M115" s="34">
        <v>0</v>
      </c>
      <c r="N115" s="144"/>
      <c r="O115" s="146"/>
      <c r="P115" s="10">
        <v>0</v>
      </c>
      <c r="Q115" s="146"/>
    </row>
    <row r="116" spans="1:34" ht="18" customHeight="1" x14ac:dyDescent="0.15">
      <c r="A116" s="22" t="s">
        <v>223</v>
      </c>
      <c r="B116" s="32" t="s">
        <v>225</v>
      </c>
      <c r="C116" s="32" t="s">
        <v>224</v>
      </c>
      <c r="D116" s="473" t="s">
        <v>2204</v>
      </c>
      <c r="E116" s="474"/>
      <c r="F116" s="475"/>
      <c r="G116" s="32" t="s">
        <v>69</v>
      </c>
      <c r="H116" s="33" t="s">
        <v>250</v>
      </c>
      <c r="I116" s="185" t="s">
        <v>1732</v>
      </c>
      <c r="J116" s="33" t="s">
        <v>251</v>
      </c>
      <c r="K116" s="34">
        <v>120</v>
      </c>
      <c r="L116" s="143"/>
      <c r="M116" s="34">
        <v>0</v>
      </c>
      <c r="N116" s="144"/>
      <c r="O116" s="146"/>
      <c r="P116" s="10">
        <v>0</v>
      </c>
      <c r="Q116" s="146"/>
    </row>
    <row r="117" spans="1:34" ht="18" customHeight="1" x14ac:dyDescent="0.15">
      <c r="A117" s="22" t="s">
        <v>223</v>
      </c>
      <c r="B117" s="32" t="s">
        <v>225</v>
      </c>
      <c r="C117" s="32" t="s">
        <v>224</v>
      </c>
      <c r="D117" s="473" t="s">
        <v>2204</v>
      </c>
      <c r="E117" s="474"/>
      <c r="F117" s="475"/>
      <c r="G117" s="32" t="s">
        <v>69</v>
      </c>
      <c r="H117" s="33" t="s">
        <v>252</v>
      </c>
      <c r="I117" s="185" t="s">
        <v>1733</v>
      </c>
      <c r="J117" s="33" t="s">
        <v>253</v>
      </c>
      <c r="K117" s="34">
        <v>15</v>
      </c>
      <c r="L117" s="143"/>
      <c r="M117" s="34">
        <v>0</v>
      </c>
      <c r="N117" s="144"/>
      <c r="O117" s="146"/>
      <c r="P117" s="10">
        <v>0</v>
      </c>
      <c r="Q117" s="146"/>
    </row>
    <row r="118" spans="1:34" ht="18" customHeight="1" x14ac:dyDescent="0.15">
      <c r="A118" s="22" t="s">
        <v>223</v>
      </c>
      <c r="B118" s="26" t="s">
        <v>225</v>
      </c>
      <c r="C118" s="27" t="s">
        <v>254</v>
      </c>
      <c r="D118" s="414" t="s">
        <v>2418</v>
      </c>
      <c r="E118" s="415"/>
      <c r="F118" s="416"/>
      <c r="G118" s="28"/>
      <c r="H118" s="28"/>
      <c r="I118" s="184"/>
      <c r="J118" s="28" t="s">
        <v>68</v>
      </c>
      <c r="K118" s="29">
        <f>SUM(SUMIFS(K119:K127,$G119:$G127,{"0","1"}))</f>
        <v>425</v>
      </c>
      <c r="L118" s="250">
        <f>SUM(SUMIFS(L119:L127,$G119:$G127,{"0","1"}))</f>
        <v>0</v>
      </c>
      <c r="M118" s="29">
        <f>SUM(SUMIFS(M119:M127,$G119:$G127,{"0","1"}))</f>
        <v>0</v>
      </c>
      <c r="N118" s="30">
        <f>SUM(SUMIFS(N119:N127,$G119:$G127,{"0","1"}))</f>
        <v>0</v>
      </c>
      <c r="O118" s="31"/>
      <c r="P118" s="10">
        <v>3</v>
      </c>
      <c r="Q118" s="31"/>
    </row>
    <row r="119" spans="1:34" ht="18" customHeight="1" x14ac:dyDescent="0.15">
      <c r="A119" s="22" t="s">
        <v>223</v>
      </c>
      <c r="B119" s="32" t="s">
        <v>225</v>
      </c>
      <c r="C119" s="32" t="s">
        <v>254</v>
      </c>
      <c r="D119" s="476" t="s">
        <v>2205</v>
      </c>
      <c r="E119" s="477"/>
      <c r="F119" s="478"/>
      <c r="G119" s="32" t="s">
        <v>69</v>
      </c>
      <c r="H119" s="33" t="s">
        <v>255</v>
      </c>
      <c r="I119" s="185" t="s">
        <v>2171</v>
      </c>
      <c r="J119" s="33" t="s">
        <v>256</v>
      </c>
      <c r="K119" s="34">
        <v>40</v>
      </c>
      <c r="L119" s="143"/>
      <c r="M119" s="34">
        <v>0</v>
      </c>
      <c r="N119" s="144"/>
      <c r="O119" s="146"/>
      <c r="P119" s="10">
        <v>0</v>
      </c>
      <c r="Q119" s="146"/>
    </row>
    <row r="120" spans="1:34" ht="18" customHeight="1" x14ac:dyDescent="0.15">
      <c r="A120" s="22" t="s">
        <v>223</v>
      </c>
      <c r="B120" s="32" t="s">
        <v>225</v>
      </c>
      <c r="C120" s="32" t="s">
        <v>254</v>
      </c>
      <c r="D120" s="476" t="s">
        <v>2205</v>
      </c>
      <c r="E120" s="477"/>
      <c r="F120" s="478"/>
      <c r="G120" s="32" t="s">
        <v>69</v>
      </c>
      <c r="H120" s="33" t="s">
        <v>257</v>
      </c>
      <c r="I120" s="185" t="s">
        <v>1734</v>
      </c>
      <c r="J120" s="33" t="s">
        <v>258</v>
      </c>
      <c r="K120" s="34">
        <v>80</v>
      </c>
      <c r="L120" s="143"/>
      <c r="M120" s="34">
        <v>0</v>
      </c>
      <c r="N120" s="144"/>
      <c r="O120" s="146"/>
      <c r="P120" s="10">
        <v>0</v>
      </c>
      <c r="Q120" s="146" t="s">
        <v>2573</v>
      </c>
    </row>
    <row r="121" spans="1:34" ht="18" customHeight="1" x14ac:dyDescent="0.15">
      <c r="A121" s="22" t="s">
        <v>223</v>
      </c>
      <c r="B121" s="32" t="s">
        <v>225</v>
      </c>
      <c r="C121" s="32" t="s">
        <v>254</v>
      </c>
      <c r="D121" s="476" t="s">
        <v>2205</v>
      </c>
      <c r="E121" s="477"/>
      <c r="F121" s="478"/>
      <c r="G121" s="32" t="s">
        <v>69</v>
      </c>
      <c r="H121" s="33" t="s">
        <v>259</v>
      </c>
      <c r="I121" s="185" t="s">
        <v>1735</v>
      </c>
      <c r="J121" s="88" t="s">
        <v>2486</v>
      </c>
      <c r="K121" s="34">
        <v>15</v>
      </c>
      <c r="L121" s="143"/>
      <c r="M121" s="34">
        <v>0</v>
      </c>
      <c r="N121" s="144"/>
      <c r="O121" s="146"/>
      <c r="P121" s="10">
        <v>0</v>
      </c>
      <c r="Q121" s="146" t="s">
        <v>2625</v>
      </c>
    </row>
    <row r="122" spans="1:34" ht="18" hidden="1" customHeight="1" x14ac:dyDescent="0.15">
      <c r="A122" s="22" t="s">
        <v>223</v>
      </c>
      <c r="B122" s="32" t="s">
        <v>225</v>
      </c>
      <c r="C122" s="32" t="s">
        <v>254</v>
      </c>
      <c r="D122" s="476" t="s">
        <v>2205</v>
      </c>
      <c r="E122" s="477"/>
      <c r="F122" s="478"/>
      <c r="G122" s="32" t="s">
        <v>69</v>
      </c>
      <c r="H122" s="33" t="s">
        <v>260</v>
      </c>
      <c r="I122" s="187" t="s">
        <v>2487</v>
      </c>
      <c r="J122" s="91" t="s">
        <v>2486</v>
      </c>
      <c r="K122" s="92">
        <v>0</v>
      </c>
      <c r="L122" s="264"/>
      <c r="M122" s="92">
        <v>0</v>
      </c>
      <c r="N122" s="212"/>
      <c r="O122" s="146"/>
      <c r="P122" s="10">
        <v>0</v>
      </c>
      <c r="Q122" s="146" t="s">
        <v>2574</v>
      </c>
    </row>
    <row r="123" spans="1:34" ht="18" customHeight="1" x14ac:dyDescent="0.15">
      <c r="A123" s="22" t="s">
        <v>223</v>
      </c>
      <c r="B123" s="32" t="s">
        <v>225</v>
      </c>
      <c r="C123" s="32" t="s">
        <v>254</v>
      </c>
      <c r="D123" s="476" t="s">
        <v>2205</v>
      </c>
      <c r="E123" s="477"/>
      <c r="F123" s="478"/>
      <c r="G123" s="32" t="s">
        <v>69</v>
      </c>
      <c r="H123" s="33" t="s">
        <v>261</v>
      </c>
      <c r="I123" s="185" t="s">
        <v>1736</v>
      </c>
      <c r="J123" s="33" t="s">
        <v>262</v>
      </c>
      <c r="K123" s="34">
        <v>100</v>
      </c>
      <c r="L123" s="143"/>
      <c r="M123" s="34">
        <v>0</v>
      </c>
      <c r="N123" s="144"/>
      <c r="O123" s="146"/>
      <c r="P123" s="10">
        <v>0</v>
      </c>
      <c r="Q123" s="146"/>
    </row>
    <row r="124" spans="1:34" ht="18" customHeight="1" x14ac:dyDescent="0.15">
      <c r="A124" s="22" t="s">
        <v>223</v>
      </c>
      <c r="B124" s="32" t="s">
        <v>225</v>
      </c>
      <c r="C124" s="32" t="s">
        <v>254</v>
      </c>
      <c r="D124" s="476" t="s">
        <v>2205</v>
      </c>
      <c r="E124" s="477"/>
      <c r="F124" s="478"/>
      <c r="G124" s="32" t="s">
        <v>69</v>
      </c>
      <c r="H124" s="33" t="s">
        <v>263</v>
      </c>
      <c r="I124" s="185" t="s">
        <v>1737</v>
      </c>
      <c r="J124" s="33" t="s">
        <v>264</v>
      </c>
      <c r="K124" s="34">
        <v>65</v>
      </c>
      <c r="L124" s="143"/>
      <c r="M124" s="34">
        <v>0</v>
      </c>
      <c r="N124" s="144"/>
      <c r="O124" s="146"/>
      <c r="P124" s="10">
        <v>0</v>
      </c>
      <c r="Q124" s="146"/>
    </row>
    <row r="125" spans="1:34" ht="18" customHeight="1" x14ac:dyDescent="0.15">
      <c r="A125" s="22" t="s">
        <v>223</v>
      </c>
      <c r="B125" s="32" t="s">
        <v>225</v>
      </c>
      <c r="C125" s="32" t="s">
        <v>254</v>
      </c>
      <c r="D125" s="476" t="s">
        <v>2205</v>
      </c>
      <c r="E125" s="477"/>
      <c r="F125" s="478"/>
      <c r="G125" s="32" t="s">
        <v>69</v>
      </c>
      <c r="H125" s="33" t="s">
        <v>265</v>
      </c>
      <c r="I125" s="185" t="s">
        <v>1738</v>
      </c>
      <c r="J125" s="33" t="s">
        <v>266</v>
      </c>
      <c r="K125" s="34">
        <v>30</v>
      </c>
      <c r="L125" s="143"/>
      <c r="M125" s="34">
        <v>0</v>
      </c>
      <c r="N125" s="144"/>
      <c r="O125" s="146"/>
      <c r="P125" s="10">
        <v>0</v>
      </c>
      <c r="Q125" s="146"/>
    </row>
    <row r="126" spans="1:34" ht="18" customHeight="1" x14ac:dyDescent="0.15">
      <c r="A126" s="22" t="s">
        <v>223</v>
      </c>
      <c r="B126" s="32" t="s">
        <v>225</v>
      </c>
      <c r="C126" s="32" t="s">
        <v>254</v>
      </c>
      <c r="D126" s="476" t="s">
        <v>2205</v>
      </c>
      <c r="E126" s="477"/>
      <c r="F126" s="478"/>
      <c r="G126" s="32" t="s">
        <v>69</v>
      </c>
      <c r="H126" s="33" t="s">
        <v>267</v>
      </c>
      <c r="I126" s="185" t="s">
        <v>1739</v>
      </c>
      <c r="J126" s="33" t="s">
        <v>268</v>
      </c>
      <c r="K126" s="34">
        <v>80</v>
      </c>
      <c r="L126" s="143"/>
      <c r="M126" s="34">
        <v>0</v>
      </c>
      <c r="N126" s="144"/>
      <c r="O126" s="146"/>
      <c r="P126" s="10">
        <v>0</v>
      </c>
      <c r="Q126" s="146"/>
    </row>
    <row r="127" spans="1:34" ht="18" customHeight="1" x14ac:dyDescent="0.15">
      <c r="A127" s="22" t="s">
        <v>223</v>
      </c>
      <c r="B127" s="32" t="s">
        <v>225</v>
      </c>
      <c r="C127" s="32" t="s">
        <v>254</v>
      </c>
      <c r="D127" s="476" t="s">
        <v>2205</v>
      </c>
      <c r="E127" s="477"/>
      <c r="F127" s="478"/>
      <c r="G127" s="32" t="s">
        <v>69</v>
      </c>
      <c r="H127" s="33" t="s">
        <v>269</v>
      </c>
      <c r="I127" s="185" t="s">
        <v>1740</v>
      </c>
      <c r="J127" s="33" t="s">
        <v>270</v>
      </c>
      <c r="K127" s="34">
        <v>15</v>
      </c>
      <c r="L127" s="143"/>
      <c r="M127" s="34">
        <v>0</v>
      </c>
      <c r="N127" s="144"/>
      <c r="O127" s="146"/>
      <c r="P127" s="10">
        <v>0</v>
      </c>
      <c r="Q127" s="146"/>
    </row>
    <row r="128" spans="1:34" ht="18" customHeight="1" x14ac:dyDescent="0.15">
      <c r="A128" s="22" t="s">
        <v>223</v>
      </c>
      <c r="B128" s="26" t="s">
        <v>225</v>
      </c>
      <c r="C128" s="27" t="s">
        <v>271</v>
      </c>
      <c r="D128" s="414" t="s">
        <v>2419</v>
      </c>
      <c r="E128" s="415"/>
      <c r="F128" s="416"/>
      <c r="G128" s="28"/>
      <c r="H128" s="28"/>
      <c r="I128" s="184"/>
      <c r="J128" s="28" t="s">
        <v>68</v>
      </c>
      <c r="K128" s="29">
        <f>SUM(SUMIFS(K129:K137,$G129:$G137,{"0","1"}))</f>
        <v>1185</v>
      </c>
      <c r="L128" s="250">
        <f>SUM(SUMIFS(L129:L137,$G129:$G137,{"0","1"}))</f>
        <v>0</v>
      </c>
      <c r="M128" s="29">
        <f>SUM(SUMIFS(M129:M137,$G129:$G137,{"0","1"}))</f>
        <v>200</v>
      </c>
      <c r="N128" s="30">
        <f>SUM(SUMIFS(N129:N137,$G129:$G137,{"0","1"}))</f>
        <v>0</v>
      </c>
      <c r="O128" s="31"/>
      <c r="P128" s="10">
        <v>3</v>
      </c>
      <c r="Q128" s="31"/>
    </row>
    <row r="129" spans="1:34" ht="18" customHeight="1" x14ac:dyDescent="0.15">
      <c r="A129" s="22" t="s">
        <v>223</v>
      </c>
      <c r="B129" s="32" t="s">
        <v>225</v>
      </c>
      <c r="C129" s="32" t="s">
        <v>271</v>
      </c>
      <c r="D129" s="479" t="s">
        <v>2206</v>
      </c>
      <c r="E129" s="480"/>
      <c r="F129" s="481"/>
      <c r="G129" s="32" t="s">
        <v>69</v>
      </c>
      <c r="H129" s="33" t="s">
        <v>272</v>
      </c>
      <c r="I129" s="185" t="s">
        <v>2172</v>
      </c>
      <c r="J129" s="33" t="s">
        <v>273</v>
      </c>
      <c r="K129" s="34">
        <v>355</v>
      </c>
      <c r="L129" s="251"/>
      <c r="M129" s="34">
        <v>100</v>
      </c>
      <c r="N129" s="144"/>
      <c r="O129" s="146"/>
      <c r="P129" s="10">
        <v>0</v>
      </c>
      <c r="Q129" s="146"/>
    </row>
    <row r="130" spans="1:34" ht="18" customHeight="1" x14ac:dyDescent="0.15">
      <c r="A130" s="22" t="s">
        <v>223</v>
      </c>
      <c r="B130" s="32" t="s">
        <v>225</v>
      </c>
      <c r="C130" s="32" t="s">
        <v>271</v>
      </c>
      <c r="D130" s="479" t="s">
        <v>2206</v>
      </c>
      <c r="E130" s="480"/>
      <c r="F130" s="481"/>
      <c r="G130" s="32" t="s">
        <v>69</v>
      </c>
      <c r="H130" s="33" t="s">
        <v>274</v>
      </c>
      <c r="I130" s="185" t="s">
        <v>1741</v>
      </c>
      <c r="J130" s="33" t="s">
        <v>275</v>
      </c>
      <c r="K130" s="34">
        <v>25</v>
      </c>
      <c r="L130" s="251"/>
      <c r="M130" s="34">
        <v>0</v>
      </c>
      <c r="N130" s="144"/>
      <c r="O130" s="146"/>
      <c r="P130" s="10">
        <v>0</v>
      </c>
      <c r="Q130" s="146"/>
    </row>
    <row r="131" spans="1:34" ht="18" customHeight="1" x14ac:dyDescent="0.15">
      <c r="A131" s="22" t="s">
        <v>223</v>
      </c>
      <c r="B131" s="32" t="s">
        <v>225</v>
      </c>
      <c r="C131" s="32" t="s">
        <v>271</v>
      </c>
      <c r="D131" s="479" t="s">
        <v>2206</v>
      </c>
      <c r="E131" s="480"/>
      <c r="F131" s="481"/>
      <c r="G131" s="32" t="s">
        <v>69</v>
      </c>
      <c r="H131" s="33" t="s">
        <v>276</v>
      </c>
      <c r="I131" s="185" t="s">
        <v>1742</v>
      </c>
      <c r="J131" s="33" t="s">
        <v>277</v>
      </c>
      <c r="K131" s="34">
        <v>325</v>
      </c>
      <c r="L131" s="251"/>
      <c r="M131" s="34">
        <v>100</v>
      </c>
      <c r="N131" s="144"/>
      <c r="O131" s="146"/>
      <c r="P131" s="10">
        <v>0</v>
      </c>
      <c r="Q131" s="146"/>
      <c r="AH131" s="10">
        <v>1</v>
      </c>
    </row>
    <row r="132" spans="1:34" ht="18" customHeight="1" x14ac:dyDescent="0.15">
      <c r="A132" s="22" t="s">
        <v>223</v>
      </c>
      <c r="B132" s="32" t="s">
        <v>225</v>
      </c>
      <c r="C132" s="32" t="s">
        <v>271</v>
      </c>
      <c r="D132" s="479" t="s">
        <v>2206</v>
      </c>
      <c r="E132" s="480"/>
      <c r="F132" s="481"/>
      <c r="G132" s="32" t="s">
        <v>69</v>
      </c>
      <c r="H132" s="33" t="s">
        <v>278</v>
      </c>
      <c r="I132" s="185" t="s">
        <v>1743</v>
      </c>
      <c r="J132" s="33" t="s">
        <v>279</v>
      </c>
      <c r="K132" s="34">
        <v>70</v>
      </c>
      <c r="L132" s="251"/>
      <c r="M132" s="34">
        <v>0</v>
      </c>
      <c r="N132" s="144"/>
      <c r="O132" s="146"/>
      <c r="P132" s="10">
        <v>0</v>
      </c>
      <c r="Q132" s="146"/>
    </row>
    <row r="133" spans="1:34" ht="18" customHeight="1" x14ac:dyDescent="0.15">
      <c r="A133" s="22" t="s">
        <v>223</v>
      </c>
      <c r="B133" s="32" t="s">
        <v>225</v>
      </c>
      <c r="C133" s="32" t="s">
        <v>271</v>
      </c>
      <c r="D133" s="479" t="s">
        <v>2206</v>
      </c>
      <c r="E133" s="480"/>
      <c r="F133" s="481"/>
      <c r="G133" s="32" t="s">
        <v>69</v>
      </c>
      <c r="H133" s="33" t="s">
        <v>280</v>
      </c>
      <c r="I133" s="185" t="s">
        <v>1744</v>
      </c>
      <c r="J133" s="33" t="s">
        <v>281</v>
      </c>
      <c r="K133" s="34">
        <v>80</v>
      </c>
      <c r="L133" s="251"/>
      <c r="M133" s="34">
        <v>0</v>
      </c>
      <c r="N133" s="144"/>
      <c r="O133" s="146"/>
      <c r="P133" s="10">
        <v>0</v>
      </c>
      <c r="Q133" s="146"/>
    </row>
    <row r="134" spans="1:34" ht="17.25" customHeight="1" x14ac:dyDescent="0.15">
      <c r="A134" s="22" t="s">
        <v>223</v>
      </c>
      <c r="B134" s="32" t="s">
        <v>225</v>
      </c>
      <c r="C134" s="32" t="s">
        <v>271</v>
      </c>
      <c r="D134" s="479" t="s">
        <v>2206</v>
      </c>
      <c r="E134" s="480"/>
      <c r="F134" s="481"/>
      <c r="G134" s="32" t="s">
        <v>69</v>
      </c>
      <c r="H134" s="33" t="s">
        <v>282</v>
      </c>
      <c r="I134" s="185" t="s">
        <v>1745</v>
      </c>
      <c r="J134" s="33" t="s">
        <v>283</v>
      </c>
      <c r="K134" s="34">
        <v>30</v>
      </c>
      <c r="L134" s="143"/>
      <c r="M134" s="34">
        <v>0</v>
      </c>
      <c r="N134" s="144"/>
      <c r="O134" s="146"/>
      <c r="P134" s="10">
        <v>0</v>
      </c>
      <c r="Q134" s="146"/>
    </row>
    <row r="135" spans="1:34" ht="18" hidden="1" customHeight="1" x14ac:dyDescent="0.15">
      <c r="A135" s="22" t="s">
        <v>223</v>
      </c>
      <c r="B135" s="32" t="s">
        <v>225</v>
      </c>
      <c r="C135" s="32" t="s">
        <v>271</v>
      </c>
      <c r="D135" s="482" t="s">
        <v>2206</v>
      </c>
      <c r="E135" s="483"/>
      <c r="F135" s="484"/>
      <c r="G135" s="32" t="s">
        <v>69</v>
      </c>
      <c r="H135" s="33" t="s">
        <v>284</v>
      </c>
      <c r="I135" s="185" t="s">
        <v>1746</v>
      </c>
      <c r="J135" s="91" t="s">
        <v>285</v>
      </c>
      <c r="K135" s="92">
        <v>0</v>
      </c>
      <c r="L135" s="143"/>
      <c r="M135" s="92">
        <v>0</v>
      </c>
      <c r="N135" s="212"/>
      <c r="O135" s="146"/>
      <c r="P135" s="10">
        <v>0</v>
      </c>
      <c r="Q135" s="146" t="s">
        <v>2344</v>
      </c>
    </row>
    <row r="136" spans="1:34" ht="18" customHeight="1" x14ac:dyDescent="0.15">
      <c r="A136" s="22" t="s">
        <v>223</v>
      </c>
      <c r="B136" s="32" t="s">
        <v>225</v>
      </c>
      <c r="C136" s="32" t="s">
        <v>271</v>
      </c>
      <c r="D136" s="479" t="s">
        <v>2206</v>
      </c>
      <c r="E136" s="480"/>
      <c r="F136" s="481"/>
      <c r="G136" s="32" t="s">
        <v>69</v>
      </c>
      <c r="H136" s="33" t="s">
        <v>286</v>
      </c>
      <c r="I136" s="185" t="s">
        <v>1747</v>
      </c>
      <c r="J136" s="33" t="s">
        <v>287</v>
      </c>
      <c r="K136" s="34">
        <v>145</v>
      </c>
      <c r="L136" s="143"/>
      <c r="M136" s="34">
        <v>0</v>
      </c>
      <c r="N136" s="144"/>
      <c r="O136" s="146"/>
      <c r="P136" s="10">
        <v>0</v>
      </c>
      <c r="Q136" s="146"/>
    </row>
    <row r="137" spans="1:34" ht="18" customHeight="1" x14ac:dyDescent="0.15">
      <c r="A137" s="22" t="s">
        <v>223</v>
      </c>
      <c r="B137" s="32" t="s">
        <v>225</v>
      </c>
      <c r="C137" s="32" t="s">
        <v>271</v>
      </c>
      <c r="D137" s="479" t="s">
        <v>2206</v>
      </c>
      <c r="E137" s="480"/>
      <c r="F137" s="481"/>
      <c r="G137" s="32" t="s">
        <v>69</v>
      </c>
      <c r="H137" s="33" t="s">
        <v>288</v>
      </c>
      <c r="I137" s="185" t="s">
        <v>1748</v>
      </c>
      <c r="J137" s="33" t="s">
        <v>289</v>
      </c>
      <c r="K137" s="34">
        <v>155</v>
      </c>
      <c r="L137" s="143"/>
      <c r="M137" s="34">
        <v>0</v>
      </c>
      <c r="N137" s="144"/>
      <c r="O137" s="146"/>
      <c r="P137" s="10">
        <v>0</v>
      </c>
      <c r="Q137" s="146"/>
    </row>
    <row r="138" spans="1:34" ht="18" customHeight="1" x14ac:dyDescent="0.15">
      <c r="A138" s="22" t="s">
        <v>223</v>
      </c>
      <c r="B138" s="26" t="s">
        <v>225</v>
      </c>
      <c r="C138" s="27" t="s">
        <v>290</v>
      </c>
      <c r="D138" s="414" t="s">
        <v>2420</v>
      </c>
      <c r="E138" s="415"/>
      <c r="F138" s="416"/>
      <c r="G138" s="28"/>
      <c r="H138" s="28"/>
      <c r="I138" s="184"/>
      <c r="J138" s="28" t="s">
        <v>68</v>
      </c>
      <c r="K138" s="29">
        <f>SUM(SUMIFS(K139:K149,$G139:$G149,{"0","1"}))</f>
        <v>1230</v>
      </c>
      <c r="L138" s="250">
        <f>SUM(SUMIFS(L139:L149,$G139:$G149,{"0","1"}))</f>
        <v>0</v>
      </c>
      <c r="M138" s="29">
        <f>SUM(SUMIFS(M139:M149,$G139:$G149,{"0","1"}))</f>
        <v>200</v>
      </c>
      <c r="N138" s="30">
        <f>SUM(SUMIFS(N139:N149,$G139:$G149,{"0","1"}))</f>
        <v>0</v>
      </c>
      <c r="O138" s="31"/>
      <c r="P138" s="10">
        <v>3</v>
      </c>
      <c r="Q138" s="31"/>
    </row>
    <row r="139" spans="1:34" ht="18" customHeight="1" x14ac:dyDescent="0.15">
      <c r="A139" s="22" t="s">
        <v>223</v>
      </c>
      <c r="B139" s="32" t="s">
        <v>225</v>
      </c>
      <c r="C139" s="32" t="s">
        <v>290</v>
      </c>
      <c r="D139" s="485" t="s">
        <v>2207</v>
      </c>
      <c r="E139" s="486"/>
      <c r="F139" s="487"/>
      <c r="G139" s="32" t="s">
        <v>69</v>
      </c>
      <c r="H139" s="33" t="s">
        <v>291</v>
      </c>
      <c r="I139" s="185" t="s">
        <v>2173</v>
      </c>
      <c r="J139" s="33" t="s">
        <v>292</v>
      </c>
      <c r="K139" s="34">
        <v>40</v>
      </c>
      <c r="L139" s="143"/>
      <c r="M139" s="34">
        <v>0</v>
      </c>
      <c r="N139" s="144"/>
      <c r="O139" s="146"/>
      <c r="P139" s="10">
        <v>0</v>
      </c>
      <c r="Q139" s="146"/>
    </row>
    <row r="140" spans="1:34" ht="18" customHeight="1" x14ac:dyDescent="0.15">
      <c r="A140" s="22" t="s">
        <v>223</v>
      </c>
      <c r="B140" s="32" t="s">
        <v>225</v>
      </c>
      <c r="C140" s="32" t="s">
        <v>290</v>
      </c>
      <c r="D140" s="485" t="s">
        <v>2207</v>
      </c>
      <c r="E140" s="486"/>
      <c r="F140" s="487"/>
      <c r="G140" s="32" t="s">
        <v>69</v>
      </c>
      <c r="H140" s="33" t="s">
        <v>293</v>
      </c>
      <c r="I140" s="185" t="s">
        <v>1749</v>
      </c>
      <c r="J140" s="33" t="s">
        <v>294</v>
      </c>
      <c r="K140" s="34">
        <v>20</v>
      </c>
      <c r="L140" s="251"/>
      <c r="M140" s="34">
        <v>0</v>
      </c>
      <c r="N140" s="144"/>
      <c r="O140" s="146"/>
      <c r="P140" s="10">
        <v>0</v>
      </c>
      <c r="Q140" s="146"/>
    </row>
    <row r="141" spans="1:34" ht="18" customHeight="1" x14ac:dyDescent="0.15">
      <c r="A141" s="22" t="s">
        <v>223</v>
      </c>
      <c r="B141" s="32" t="s">
        <v>225</v>
      </c>
      <c r="C141" s="32" t="s">
        <v>290</v>
      </c>
      <c r="D141" s="485" t="s">
        <v>2207</v>
      </c>
      <c r="E141" s="486"/>
      <c r="F141" s="487"/>
      <c r="G141" s="32" t="s">
        <v>69</v>
      </c>
      <c r="H141" s="33" t="s">
        <v>295</v>
      </c>
      <c r="I141" s="185" t="s">
        <v>1750</v>
      </c>
      <c r="J141" s="33" t="s">
        <v>296</v>
      </c>
      <c r="K141" s="34">
        <v>120</v>
      </c>
      <c r="L141" s="251"/>
      <c r="M141" s="34">
        <v>0</v>
      </c>
      <c r="N141" s="144"/>
      <c r="O141" s="146"/>
      <c r="P141" s="10">
        <v>0</v>
      </c>
      <c r="Q141" s="146"/>
    </row>
    <row r="142" spans="1:34" ht="18" customHeight="1" x14ac:dyDescent="0.15">
      <c r="A142" s="22" t="s">
        <v>223</v>
      </c>
      <c r="B142" s="32" t="s">
        <v>225</v>
      </c>
      <c r="C142" s="32" t="s">
        <v>290</v>
      </c>
      <c r="D142" s="485" t="s">
        <v>2207</v>
      </c>
      <c r="E142" s="486"/>
      <c r="F142" s="487"/>
      <c r="G142" s="32" t="s">
        <v>69</v>
      </c>
      <c r="H142" s="33" t="s">
        <v>297</v>
      </c>
      <c r="I142" s="185" t="s">
        <v>1751</v>
      </c>
      <c r="J142" s="33" t="s">
        <v>298</v>
      </c>
      <c r="K142" s="34">
        <v>615</v>
      </c>
      <c r="L142" s="251"/>
      <c r="M142" s="34">
        <v>200</v>
      </c>
      <c r="N142" s="144"/>
      <c r="O142" s="146"/>
      <c r="P142" s="10">
        <v>0</v>
      </c>
      <c r="Q142" s="146"/>
    </row>
    <row r="143" spans="1:34" ht="18" customHeight="1" x14ac:dyDescent="0.15">
      <c r="A143" s="22" t="s">
        <v>223</v>
      </c>
      <c r="B143" s="32" t="s">
        <v>225</v>
      </c>
      <c r="C143" s="32" t="s">
        <v>290</v>
      </c>
      <c r="D143" s="485" t="s">
        <v>2207</v>
      </c>
      <c r="E143" s="486"/>
      <c r="F143" s="487"/>
      <c r="G143" s="32" t="s">
        <v>69</v>
      </c>
      <c r="H143" s="33" t="s">
        <v>299</v>
      </c>
      <c r="I143" s="185" t="s">
        <v>1752</v>
      </c>
      <c r="J143" s="33" t="s">
        <v>300</v>
      </c>
      <c r="K143" s="34">
        <v>70</v>
      </c>
      <c r="L143" s="251"/>
      <c r="M143" s="34">
        <v>0</v>
      </c>
      <c r="N143" s="144"/>
      <c r="O143" s="146"/>
      <c r="P143" s="10">
        <v>0</v>
      </c>
      <c r="Q143" s="146"/>
    </row>
    <row r="144" spans="1:34" ht="18" customHeight="1" x14ac:dyDescent="0.15">
      <c r="A144" s="22" t="s">
        <v>223</v>
      </c>
      <c r="B144" s="32" t="s">
        <v>225</v>
      </c>
      <c r="C144" s="32" t="s">
        <v>290</v>
      </c>
      <c r="D144" s="485" t="s">
        <v>2207</v>
      </c>
      <c r="E144" s="486"/>
      <c r="F144" s="487"/>
      <c r="G144" s="32" t="s">
        <v>69</v>
      </c>
      <c r="H144" s="33" t="s">
        <v>301</v>
      </c>
      <c r="I144" s="185" t="s">
        <v>1753</v>
      </c>
      <c r="J144" s="33" t="s">
        <v>302</v>
      </c>
      <c r="K144" s="34">
        <v>110</v>
      </c>
      <c r="L144" s="251"/>
      <c r="M144" s="34">
        <v>0</v>
      </c>
      <c r="N144" s="144"/>
      <c r="O144" s="146"/>
      <c r="P144" s="10">
        <v>0</v>
      </c>
      <c r="Q144" s="146"/>
    </row>
    <row r="145" spans="1:35" ht="18" customHeight="1" x14ac:dyDescent="0.15">
      <c r="A145" s="22" t="s">
        <v>223</v>
      </c>
      <c r="B145" s="32" t="s">
        <v>225</v>
      </c>
      <c r="C145" s="32" t="s">
        <v>290</v>
      </c>
      <c r="D145" s="485" t="s">
        <v>2207</v>
      </c>
      <c r="E145" s="486"/>
      <c r="F145" s="487"/>
      <c r="G145" s="32" t="s">
        <v>69</v>
      </c>
      <c r="H145" s="33" t="s">
        <v>303</v>
      </c>
      <c r="I145" s="185" t="s">
        <v>1754</v>
      </c>
      <c r="J145" s="33" t="s">
        <v>304</v>
      </c>
      <c r="K145" s="34">
        <v>20</v>
      </c>
      <c r="L145" s="251"/>
      <c r="M145" s="34">
        <v>0</v>
      </c>
      <c r="N145" s="144"/>
      <c r="O145" s="146"/>
      <c r="P145" s="10">
        <v>0</v>
      </c>
      <c r="Q145" s="146"/>
    </row>
    <row r="146" spans="1:35" ht="18" customHeight="1" x14ac:dyDescent="0.15">
      <c r="A146" s="22" t="s">
        <v>223</v>
      </c>
      <c r="B146" s="32" t="s">
        <v>225</v>
      </c>
      <c r="C146" s="32" t="s">
        <v>290</v>
      </c>
      <c r="D146" s="485" t="s">
        <v>2207</v>
      </c>
      <c r="E146" s="486"/>
      <c r="F146" s="487"/>
      <c r="G146" s="32" t="s">
        <v>69</v>
      </c>
      <c r="H146" s="33" t="s">
        <v>305</v>
      </c>
      <c r="I146" s="185" t="s">
        <v>1755</v>
      </c>
      <c r="J146" s="33" t="s">
        <v>306</v>
      </c>
      <c r="K146" s="34">
        <v>15</v>
      </c>
      <c r="L146" s="251"/>
      <c r="M146" s="34">
        <v>0</v>
      </c>
      <c r="N146" s="144"/>
      <c r="O146" s="146"/>
      <c r="P146" s="10">
        <v>0</v>
      </c>
      <c r="Q146" s="146"/>
    </row>
    <row r="147" spans="1:35" ht="18" customHeight="1" x14ac:dyDescent="0.15">
      <c r="A147" s="22" t="s">
        <v>223</v>
      </c>
      <c r="B147" s="32" t="s">
        <v>225</v>
      </c>
      <c r="C147" s="32" t="s">
        <v>290</v>
      </c>
      <c r="D147" s="485" t="s">
        <v>2207</v>
      </c>
      <c r="E147" s="486"/>
      <c r="F147" s="487"/>
      <c r="G147" s="32" t="s">
        <v>69</v>
      </c>
      <c r="H147" s="33" t="s">
        <v>307</v>
      </c>
      <c r="I147" s="185" t="s">
        <v>1756</v>
      </c>
      <c r="J147" s="33" t="s">
        <v>308</v>
      </c>
      <c r="K147" s="34">
        <v>65</v>
      </c>
      <c r="L147" s="143"/>
      <c r="M147" s="34">
        <v>0</v>
      </c>
      <c r="N147" s="144"/>
      <c r="O147" s="146"/>
      <c r="P147" s="10">
        <v>0</v>
      </c>
      <c r="Q147" s="146"/>
      <c r="AH147" s="10">
        <v>1</v>
      </c>
    </row>
    <row r="148" spans="1:35" ht="18" customHeight="1" x14ac:dyDescent="0.15">
      <c r="A148" s="22" t="s">
        <v>223</v>
      </c>
      <c r="B148" s="32" t="s">
        <v>225</v>
      </c>
      <c r="C148" s="32" t="s">
        <v>290</v>
      </c>
      <c r="D148" s="485" t="s">
        <v>2207</v>
      </c>
      <c r="E148" s="486"/>
      <c r="F148" s="487"/>
      <c r="G148" s="32" t="s">
        <v>69</v>
      </c>
      <c r="H148" s="33" t="s">
        <v>309</v>
      </c>
      <c r="I148" s="185" t="s">
        <v>1757</v>
      </c>
      <c r="J148" s="33" t="s">
        <v>310</v>
      </c>
      <c r="K148" s="34">
        <v>50</v>
      </c>
      <c r="L148" s="143"/>
      <c r="M148" s="34">
        <v>0</v>
      </c>
      <c r="N148" s="144"/>
      <c r="O148" s="146"/>
      <c r="P148" s="10">
        <v>0</v>
      </c>
      <c r="Q148" s="146"/>
    </row>
    <row r="149" spans="1:35" ht="18" customHeight="1" x14ac:dyDescent="0.15">
      <c r="A149" s="22" t="s">
        <v>223</v>
      </c>
      <c r="B149" s="32" t="s">
        <v>225</v>
      </c>
      <c r="C149" s="32" t="s">
        <v>290</v>
      </c>
      <c r="D149" s="485" t="s">
        <v>2207</v>
      </c>
      <c r="E149" s="486"/>
      <c r="F149" s="487"/>
      <c r="G149" s="32" t="s">
        <v>69</v>
      </c>
      <c r="H149" s="33" t="s">
        <v>311</v>
      </c>
      <c r="I149" s="185" t="s">
        <v>1758</v>
      </c>
      <c r="J149" s="33" t="s">
        <v>312</v>
      </c>
      <c r="K149" s="34">
        <v>105</v>
      </c>
      <c r="L149" s="143"/>
      <c r="M149" s="34">
        <v>0</v>
      </c>
      <c r="N149" s="144"/>
      <c r="O149" s="146"/>
      <c r="P149" s="10">
        <v>0</v>
      </c>
      <c r="Q149" s="146"/>
    </row>
    <row r="150" spans="1:35" ht="18" customHeight="1" x14ac:dyDescent="0.15">
      <c r="A150" s="22" t="s">
        <v>313</v>
      </c>
      <c r="B150" s="23"/>
      <c r="C150" s="24" t="s">
        <v>314</v>
      </c>
      <c r="D150" s="467" t="s">
        <v>2423</v>
      </c>
      <c r="E150" s="468"/>
      <c r="F150" s="469"/>
      <c r="G150" s="24"/>
      <c r="H150" s="24"/>
      <c r="I150" s="183"/>
      <c r="J150" s="23" t="s">
        <v>66</v>
      </c>
      <c r="K150" s="25">
        <f>SUM(SUMIFS(K151:K162,$G151:$G162,{"0","1"}))</f>
        <v>2755</v>
      </c>
      <c r="L150" s="217">
        <f>SUM(SUMIFS(L151:L162,$G151:$G162,{"0","1"}))</f>
        <v>0</v>
      </c>
      <c r="M150" s="25">
        <f>SUM(SUMIFS(M151:M162,$G151:$G162,{"0","1"}))</f>
        <v>735</v>
      </c>
      <c r="N150" s="40">
        <f>SUM(SUMIFS(N151:N162,$G151:$G162,{"0","1"}))</f>
        <v>0</v>
      </c>
      <c r="O150" s="41"/>
      <c r="P150" s="10">
        <v>2</v>
      </c>
      <c r="Q150" s="41"/>
    </row>
    <row r="151" spans="1:35" ht="18" customHeight="1" x14ac:dyDescent="0.15">
      <c r="A151" s="22" t="s">
        <v>313</v>
      </c>
      <c r="B151" s="26" t="s">
        <v>315</v>
      </c>
      <c r="C151" s="27" t="s">
        <v>314</v>
      </c>
      <c r="D151" s="414" t="s">
        <v>2421</v>
      </c>
      <c r="E151" s="415"/>
      <c r="F151" s="416"/>
      <c r="G151" s="28"/>
      <c r="H151" s="28"/>
      <c r="I151" s="184"/>
      <c r="J151" s="28" t="s">
        <v>68</v>
      </c>
      <c r="K151" s="29">
        <f>SUM(SUMIFS(K152:K155,$G152:$G155,{"0","1"}))</f>
        <v>980</v>
      </c>
      <c r="L151" s="250">
        <f>SUM(SUMIFS(L152:L155,$G152:$G155,{"0","1"}))</f>
        <v>0</v>
      </c>
      <c r="M151" s="29">
        <f>SUM(SUMIFS(M152:M155,$G152:$G155,{"0","1"}))</f>
        <v>240</v>
      </c>
      <c r="N151" s="30">
        <f>SUM(SUMIFS(N152:N155,$G152:$G155,{"0","1"}))</f>
        <v>0</v>
      </c>
      <c r="O151" s="31"/>
      <c r="P151" s="10">
        <v>3</v>
      </c>
      <c r="Q151" s="31"/>
    </row>
    <row r="152" spans="1:35" ht="16.5" customHeight="1" x14ac:dyDescent="0.15">
      <c r="A152" s="22" t="s">
        <v>313</v>
      </c>
      <c r="B152" s="32" t="s">
        <v>315</v>
      </c>
      <c r="C152" s="32" t="s">
        <v>314</v>
      </c>
      <c r="D152" s="497" t="s">
        <v>2208</v>
      </c>
      <c r="E152" s="498"/>
      <c r="F152" s="499"/>
      <c r="G152" s="32" t="s">
        <v>69</v>
      </c>
      <c r="H152" s="33" t="s">
        <v>316</v>
      </c>
      <c r="I152" s="185" t="s">
        <v>1759</v>
      </c>
      <c r="J152" s="33" t="s">
        <v>317</v>
      </c>
      <c r="K152" s="34">
        <v>555</v>
      </c>
      <c r="L152" s="143"/>
      <c r="M152" s="34">
        <v>190</v>
      </c>
      <c r="N152" s="144"/>
      <c r="O152" s="146"/>
      <c r="P152" s="10">
        <v>0</v>
      </c>
      <c r="Q152" s="146"/>
    </row>
    <row r="153" spans="1:35" ht="18" hidden="1" customHeight="1" x14ac:dyDescent="0.15">
      <c r="A153" s="22" t="s">
        <v>313</v>
      </c>
      <c r="B153" s="32" t="s">
        <v>315</v>
      </c>
      <c r="C153" s="32" t="s">
        <v>314</v>
      </c>
      <c r="D153" s="500" t="s">
        <v>2208</v>
      </c>
      <c r="E153" s="501"/>
      <c r="F153" s="502"/>
      <c r="G153" s="32" t="s">
        <v>69</v>
      </c>
      <c r="H153" s="33" t="s">
        <v>318</v>
      </c>
      <c r="I153" s="185" t="s">
        <v>1760</v>
      </c>
      <c r="J153" s="91" t="s">
        <v>1761</v>
      </c>
      <c r="K153" s="92">
        <v>0</v>
      </c>
      <c r="L153" s="264"/>
      <c r="M153" s="92">
        <v>0</v>
      </c>
      <c r="N153" s="212"/>
      <c r="O153" s="146"/>
      <c r="P153" s="10">
        <v>0</v>
      </c>
      <c r="Q153" s="146" t="s">
        <v>2349</v>
      </c>
      <c r="AI153" s="10">
        <v>2</v>
      </c>
    </row>
    <row r="154" spans="1:35" ht="18" customHeight="1" x14ac:dyDescent="0.15">
      <c r="A154" s="22" t="s">
        <v>313</v>
      </c>
      <c r="B154" s="32" t="s">
        <v>315</v>
      </c>
      <c r="C154" s="32" t="s">
        <v>314</v>
      </c>
      <c r="D154" s="497" t="s">
        <v>2208</v>
      </c>
      <c r="E154" s="498"/>
      <c r="F154" s="499"/>
      <c r="G154" s="32" t="s">
        <v>69</v>
      </c>
      <c r="H154" s="33" t="s">
        <v>319</v>
      </c>
      <c r="I154" s="185" t="s">
        <v>1762</v>
      </c>
      <c r="J154" s="33" t="s">
        <v>320</v>
      </c>
      <c r="K154" s="34">
        <v>240</v>
      </c>
      <c r="L154" s="143"/>
      <c r="M154" s="34">
        <v>0</v>
      </c>
      <c r="N154" s="144"/>
      <c r="O154" s="146"/>
      <c r="P154" s="10">
        <v>0</v>
      </c>
      <c r="Q154" s="146"/>
    </row>
    <row r="155" spans="1:35" ht="18" customHeight="1" x14ac:dyDescent="0.15">
      <c r="A155" s="22" t="s">
        <v>313</v>
      </c>
      <c r="B155" s="32" t="s">
        <v>315</v>
      </c>
      <c r="C155" s="32" t="s">
        <v>314</v>
      </c>
      <c r="D155" s="497" t="s">
        <v>2208</v>
      </c>
      <c r="E155" s="498"/>
      <c r="F155" s="499"/>
      <c r="G155" s="32" t="s">
        <v>69</v>
      </c>
      <c r="H155" s="33" t="s">
        <v>321</v>
      </c>
      <c r="I155" s="185" t="s">
        <v>1763</v>
      </c>
      <c r="J155" s="33" t="s">
        <v>322</v>
      </c>
      <c r="K155" s="34">
        <v>185</v>
      </c>
      <c r="L155" s="143"/>
      <c r="M155" s="34">
        <v>50</v>
      </c>
      <c r="N155" s="144"/>
      <c r="O155" s="146"/>
      <c r="P155" s="10">
        <v>0</v>
      </c>
      <c r="Q155" s="146"/>
    </row>
    <row r="156" spans="1:35" ht="18" customHeight="1" x14ac:dyDescent="0.15">
      <c r="A156" s="22" t="s">
        <v>313</v>
      </c>
      <c r="B156" s="26" t="s">
        <v>315</v>
      </c>
      <c r="C156" s="27" t="s">
        <v>323</v>
      </c>
      <c r="D156" s="414" t="s">
        <v>2422</v>
      </c>
      <c r="E156" s="415"/>
      <c r="F156" s="416"/>
      <c r="G156" s="28"/>
      <c r="H156" s="28"/>
      <c r="I156" s="184"/>
      <c r="J156" s="28" t="s">
        <v>68</v>
      </c>
      <c r="K156" s="29">
        <f>SUM(SUMIFS(K157:K162,$G157:$G162,{"0","1"}))</f>
        <v>1775</v>
      </c>
      <c r="L156" s="250">
        <f>SUM(SUMIFS(L157:L162,$G157:$G162,{"0","1"}))</f>
        <v>0</v>
      </c>
      <c r="M156" s="29">
        <f>SUM(SUMIFS(M157:M162,$G157:$G162,{"0","1"}))</f>
        <v>495</v>
      </c>
      <c r="N156" s="30">
        <f>SUM(SUMIFS(N157:N162,$G157:$G162,{"0","1"}))</f>
        <v>0</v>
      </c>
      <c r="O156" s="31"/>
      <c r="P156" s="10">
        <v>3</v>
      </c>
      <c r="Q156" s="31"/>
    </row>
    <row r="157" spans="1:35" ht="18" customHeight="1" x14ac:dyDescent="0.15">
      <c r="A157" s="22" t="s">
        <v>313</v>
      </c>
      <c r="B157" s="32" t="s">
        <v>315</v>
      </c>
      <c r="C157" s="32" t="s">
        <v>323</v>
      </c>
      <c r="D157" s="494" t="s">
        <v>2209</v>
      </c>
      <c r="E157" s="495"/>
      <c r="F157" s="496"/>
      <c r="G157" s="32" t="s">
        <v>69</v>
      </c>
      <c r="H157" s="33" t="s">
        <v>324</v>
      </c>
      <c r="I157" s="185" t="s">
        <v>1764</v>
      </c>
      <c r="J157" s="33" t="s">
        <v>325</v>
      </c>
      <c r="K157" s="34">
        <v>810</v>
      </c>
      <c r="L157" s="143"/>
      <c r="M157" s="34">
        <v>200</v>
      </c>
      <c r="N157" s="144"/>
      <c r="O157" s="146"/>
      <c r="P157" s="10">
        <v>0</v>
      </c>
      <c r="Q157" s="146"/>
    </row>
    <row r="158" spans="1:35" ht="18" customHeight="1" x14ac:dyDescent="0.15">
      <c r="A158" s="22" t="s">
        <v>313</v>
      </c>
      <c r="B158" s="32" t="s">
        <v>315</v>
      </c>
      <c r="C158" s="32" t="s">
        <v>323</v>
      </c>
      <c r="D158" s="494" t="s">
        <v>2209</v>
      </c>
      <c r="E158" s="495"/>
      <c r="F158" s="496"/>
      <c r="G158" s="32" t="s">
        <v>69</v>
      </c>
      <c r="H158" s="33" t="s">
        <v>326</v>
      </c>
      <c r="I158" s="185" t="s">
        <v>1765</v>
      </c>
      <c r="J158" s="33" t="s">
        <v>327</v>
      </c>
      <c r="K158" s="34">
        <v>20</v>
      </c>
      <c r="L158" s="143"/>
      <c r="M158" s="34">
        <v>0</v>
      </c>
      <c r="N158" s="144"/>
      <c r="O158" s="146"/>
      <c r="P158" s="10">
        <v>0</v>
      </c>
      <c r="Q158" s="146"/>
    </row>
    <row r="159" spans="1:35" ht="18" customHeight="1" x14ac:dyDescent="0.15">
      <c r="A159" s="22" t="s">
        <v>313</v>
      </c>
      <c r="B159" s="32" t="s">
        <v>315</v>
      </c>
      <c r="C159" s="32" t="s">
        <v>323</v>
      </c>
      <c r="D159" s="494" t="s">
        <v>2209</v>
      </c>
      <c r="E159" s="495"/>
      <c r="F159" s="496"/>
      <c r="G159" s="32" t="s">
        <v>69</v>
      </c>
      <c r="H159" s="33" t="s">
        <v>328</v>
      </c>
      <c r="I159" s="185" t="s">
        <v>1766</v>
      </c>
      <c r="J159" s="33" t="s">
        <v>329</v>
      </c>
      <c r="K159" s="34">
        <v>740</v>
      </c>
      <c r="L159" s="143"/>
      <c r="M159" s="34">
        <v>250</v>
      </c>
      <c r="N159" s="144"/>
      <c r="O159" s="146"/>
      <c r="P159" s="10">
        <v>0</v>
      </c>
      <c r="Q159" s="146"/>
    </row>
    <row r="160" spans="1:35" ht="18" customHeight="1" x14ac:dyDescent="0.15">
      <c r="A160" s="22" t="s">
        <v>313</v>
      </c>
      <c r="B160" s="32" t="s">
        <v>315</v>
      </c>
      <c r="C160" s="32" t="s">
        <v>323</v>
      </c>
      <c r="D160" s="494" t="s">
        <v>2209</v>
      </c>
      <c r="E160" s="495"/>
      <c r="F160" s="496"/>
      <c r="G160" s="32" t="s">
        <v>69</v>
      </c>
      <c r="H160" s="33" t="s">
        <v>330</v>
      </c>
      <c r="I160" s="185" t="s">
        <v>1767</v>
      </c>
      <c r="J160" s="33" t="s">
        <v>331</v>
      </c>
      <c r="K160" s="34">
        <v>40</v>
      </c>
      <c r="L160" s="143"/>
      <c r="M160" s="34">
        <v>0</v>
      </c>
      <c r="N160" s="144"/>
      <c r="O160" s="146"/>
      <c r="P160" s="10">
        <v>0</v>
      </c>
      <c r="Q160" s="146"/>
    </row>
    <row r="161" spans="1:35" ht="18" customHeight="1" x14ac:dyDescent="0.15">
      <c r="A161" s="22" t="s">
        <v>313</v>
      </c>
      <c r="B161" s="32" t="s">
        <v>315</v>
      </c>
      <c r="C161" s="32" t="s">
        <v>323</v>
      </c>
      <c r="D161" s="494" t="s">
        <v>2209</v>
      </c>
      <c r="E161" s="495"/>
      <c r="F161" s="496"/>
      <c r="G161" s="32" t="s">
        <v>69</v>
      </c>
      <c r="H161" s="33" t="s">
        <v>332</v>
      </c>
      <c r="I161" s="185" t="s">
        <v>1768</v>
      </c>
      <c r="J161" s="33" t="s">
        <v>333</v>
      </c>
      <c r="K161" s="34">
        <v>85</v>
      </c>
      <c r="L161" s="143"/>
      <c r="M161" s="34">
        <v>45</v>
      </c>
      <c r="N161" s="144"/>
      <c r="O161" s="146"/>
      <c r="P161" s="10">
        <v>0</v>
      </c>
      <c r="Q161" s="146" t="s">
        <v>2557</v>
      </c>
    </row>
    <row r="162" spans="1:35" ht="18" customHeight="1" x14ac:dyDescent="0.15">
      <c r="A162" s="22" t="s">
        <v>313</v>
      </c>
      <c r="B162" s="32" t="s">
        <v>315</v>
      </c>
      <c r="C162" s="32" t="s">
        <v>323</v>
      </c>
      <c r="D162" s="494" t="s">
        <v>2209</v>
      </c>
      <c r="E162" s="495"/>
      <c r="F162" s="496"/>
      <c r="G162" s="32" t="s">
        <v>69</v>
      </c>
      <c r="H162" s="33" t="s">
        <v>334</v>
      </c>
      <c r="I162" s="185" t="s">
        <v>1769</v>
      </c>
      <c r="J162" s="33" t="s">
        <v>335</v>
      </c>
      <c r="K162" s="34">
        <v>80</v>
      </c>
      <c r="L162" s="143"/>
      <c r="M162" s="34">
        <v>0</v>
      </c>
      <c r="N162" s="144"/>
      <c r="O162" s="146"/>
      <c r="P162" s="10">
        <v>0</v>
      </c>
      <c r="Q162" s="146"/>
    </row>
    <row r="163" spans="1:35" ht="18" customHeight="1" x14ac:dyDescent="0.15">
      <c r="A163" s="22" t="s">
        <v>336</v>
      </c>
      <c r="B163" s="23"/>
      <c r="C163" s="24" t="s">
        <v>337</v>
      </c>
      <c r="D163" s="467" t="s">
        <v>2424</v>
      </c>
      <c r="E163" s="468"/>
      <c r="F163" s="469"/>
      <c r="G163" s="24"/>
      <c r="H163" s="24"/>
      <c r="I163" s="183"/>
      <c r="J163" s="23" t="s">
        <v>66</v>
      </c>
      <c r="K163" s="25">
        <f>SUM(SUMIFS(K164:K173,$G164:$G173,{"0","1"}))</f>
        <v>2715</v>
      </c>
      <c r="L163" s="217">
        <f>SUM(SUMIFS(L164:L173,$G164:$G173,{"0","1"}))</f>
        <v>0</v>
      </c>
      <c r="M163" s="25">
        <f>SUM(SUMIFS(M164:M172,$G164:$G172,{"0","1"}))</f>
        <v>615</v>
      </c>
      <c r="N163" s="40">
        <f>SUM(SUMIFS(N164:N172,$G164:$G172,{"0","1"}))</f>
        <v>0</v>
      </c>
      <c r="O163" s="41"/>
      <c r="P163" s="10">
        <v>2</v>
      </c>
      <c r="Q163" s="41"/>
    </row>
    <row r="164" spans="1:35" ht="18" hidden="1" customHeight="1" x14ac:dyDescent="0.15">
      <c r="A164" s="22" t="s">
        <v>336</v>
      </c>
      <c r="B164" s="32" t="s">
        <v>338</v>
      </c>
      <c r="C164" s="32" t="s">
        <v>337</v>
      </c>
      <c r="D164" s="491" t="s">
        <v>2210</v>
      </c>
      <c r="E164" s="492"/>
      <c r="F164" s="493"/>
      <c r="G164" s="32" t="s">
        <v>69</v>
      </c>
      <c r="H164" s="33" t="s">
        <v>339</v>
      </c>
      <c r="I164" s="185" t="s">
        <v>1770</v>
      </c>
      <c r="J164" s="91" t="s">
        <v>340</v>
      </c>
      <c r="K164" s="92">
        <v>0</v>
      </c>
      <c r="L164" s="143"/>
      <c r="M164" s="34">
        <v>0</v>
      </c>
      <c r="N164" s="144"/>
      <c r="O164" s="146"/>
      <c r="P164" s="10">
        <v>0</v>
      </c>
      <c r="Q164" s="146" t="s">
        <v>2345</v>
      </c>
      <c r="AI164" s="10">
        <v>2</v>
      </c>
    </row>
    <row r="165" spans="1:35" ht="18" customHeight="1" x14ac:dyDescent="0.15">
      <c r="A165" s="22" t="s">
        <v>336</v>
      </c>
      <c r="B165" s="32" t="s">
        <v>338</v>
      </c>
      <c r="C165" s="32" t="s">
        <v>337</v>
      </c>
      <c r="D165" s="488" t="s">
        <v>2210</v>
      </c>
      <c r="E165" s="489"/>
      <c r="F165" s="490"/>
      <c r="G165" s="32" t="s">
        <v>69</v>
      </c>
      <c r="H165" s="33" t="s">
        <v>341</v>
      </c>
      <c r="I165" s="185" t="s">
        <v>1771</v>
      </c>
      <c r="J165" s="33" t="s">
        <v>342</v>
      </c>
      <c r="K165" s="34">
        <v>120</v>
      </c>
      <c r="L165" s="143"/>
      <c r="M165" s="34">
        <v>0</v>
      </c>
      <c r="N165" s="144"/>
      <c r="O165" s="146"/>
      <c r="P165" s="10">
        <v>0</v>
      </c>
      <c r="Q165" s="146"/>
    </row>
    <row r="166" spans="1:35" ht="18" customHeight="1" x14ac:dyDescent="0.15">
      <c r="A166" s="22" t="s">
        <v>336</v>
      </c>
      <c r="B166" s="32" t="s">
        <v>338</v>
      </c>
      <c r="C166" s="32" t="s">
        <v>337</v>
      </c>
      <c r="D166" s="488" t="s">
        <v>2210</v>
      </c>
      <c r="E166" s="489"/>
      <c r="F166" s="490"/>
      <c r="G166" s="32" t="s">
        <v>69</v>
      </c>
      <c r="H166" s="33" t="s">
        <v>343</v>
      </c>
      <c r="I166" s="185" t="s">
        <v>1772</v>
      </c>
      <c r="J166" s="33" t="s">
        <v>344</v>
      </c>
      <c r="K166" s="34">
        <v>455</v>
      </c>
      <c r="L166" s="143"/>
      <c r="M166" s="34">
        <v>165</v>
      </c>
      <c r="N166" s="144"/>
      <c r="O166" s="146"/>
      <c r="P166" s="10">
        <v>0</v>
      </c>
      <c r="Q166" s="146"/>
    </row>
    <row r="167" spans="1:35" ht="18" customHeight="1" x14ac:dyDescent="0.15">
      <c r="A167" s="22" t="s">
        <v>336</v>
      </c>
      <c r="B167" s="32" t="s">
        <v>338</v>
      </c>
      <c r="C167" s="32" t="s">
        <v>337</v>
      </c>
      <c r="D167" s="488" t="s">
        <v>2210</v>
      </c>
      <c r="E167" s="489"/>
      <c r="F167" s="490"/>
      <c r="G167" s="32" t="s">
        <v>69</v>
      </c>
      <c r="H167" s="33" t="s">
        <v>345</v>
      </c>
      <c r="I167" s="185" t="s">
        <v>1773</v>
      </c>
      <c r="J167" s="33" t="s">
        <v>346</v>
      </c>
      <c r="K167" s="34">
        <v>90</v>
      </c>
      <c r="L167" s="143"/>
      <c r="M167" s="34">
        <v>10</v>
      </c>
      <c r="N167" s="144"/>
      <c r="O167" s="146"/>
      <c r="P167" s="10">
        <v>0</v>
      </c>
      <c r="Q167" s="146"/>
    </row>
    <row r="168" spans="1:35" ht="18" customHeight="1" x14ac:dyDescent="0.15">
      <c r="A168" s="22" t="s">
        <v>336</v>
      </c>
      <c r="B168" s="32" t="s">
        <v>338</v>
      </c>
      <c r="C168" s="32" t="s">
        <v>337</v>
      </c>
      <c r="D168" s="488" t="s">
        <v>2210</v>
      </c>
      <c r="E168" s="489"/>
      <c r="F168" s="490"/>
      <c r="G168" s="32" t="s">
        <v>69</v>
      </c>
      <c r="H168" s="33" t="s">
        <v>347</v>
      </c>
      <c r="I168" s="185" t="s">
        <v>1774</v>
      </c>
      <c r="J168" s="33" t="s">
        <v>348</v>
      </c>
      <c r="K168" s="34">
        <v>335</v>
      </c>
      <c r="L168" s="143"/>
      <c r="M168" s="34">
        <v>100</v>
      </c>
      <c r="N168" s="144"/>
      <c r="O168" s="146"/>
      <c r="P168" s="10">
        <v>0</v>
      </c>
      <c r="Q168" s="146"/>
    </row>
    <row r="169" spans="1:35" ht="18" customHeight="1" x14ac:dyDescent="0.15">
      <c r="A169" s="22" t="s">
        <v>336</v>
      </c>
      <c r="B169" s="32" t="s">
        <v>338</v>
      </c>
      <c r="C169" s="32" t="s">
        <v>337</v>
      </c>
      <c r="D169" s="488" t="s">
        <v>2210</v>
      </c>
      <c r="E169" s="489"/>
      <c r="F169" s="490"/>
      <c r="G169" s="32" t="s">
        <v>69</v>
      </c>
      <c r="H169" s="33" t="s">
        <v>349</v>
      </c>
      <c r="I169" s="185" t="s">
        <v>1775</v>
      </c>
      <c r="J169" s="33" t="s">
        <v>2626</v>
      </c>
      <c r="K169" s="34">
        <v>265</v>
      </c>
      <c r="L169" s="143"/>
      <c r="M169" s="34">
        <v>20</v>
      </c>
      <c r="N169" s="144"/>
      <c r="O169" s="146"/>
      <c r="P169" s="10">
        <v>0</v>
      </c>
      <c r="Q169" s="146" t="s">
        <v>2627</v>
      </c>
    </row>
    <row r="170" spans="1:35" ht="18" customHeight="1" x14ac:dyDescent="0.15">
      <c r="A170" s="22" t="s">
        <v>336</v>
      </c>
      <c r="B170" s="32" t="s">
        <v>338</v>
      </c>
      <c r="C170" s="32" t="s">
        <v>337</v>
      </c>
      <c r="D170" s="488" t="s">
        <v>2210</v>
      </c>
      <c r="E170" s="489"/>
      <c r="F170" s="490"/>
      <c r="G170" s="32" t="s">
        <v>69</v>
      </c>
      <c r="H170" s="33" t="s">
        <v>350</v>
      </c>
      <c r="I170" s="185" t="s">
        <v>1776</v>
      </c>
      <c r="J170" s="33" t="s">
        <v>351</v>
      </c>
      <c r="K170" s="34">
        <v>535</v>
      </c>
      <c r="L170" s="143"/>
      <c r="M170" s="34">
        <v>200</v>
      </c>
      <c r="N170" s="144"/>
      <c r="O170" s="146"/>
      <c r="P170" s="10">
        <v>0</v>
      </c>
      <c r="Q170" s="146"/>
    </row>
    <row r="171" spans="1:35" ht="18" customHeight="1" x14ac:dyDescent="0.15">
      <c r="A171" s="22" t="s">
        <v>336</v>
      </c>
      <c r="B171" s="32" t="s">
        <v>338</v>
      </c>
      <c r="C171" s="32" t="s">
        <v>337</v>
      </c>
      <c r="D171" s="488" t="s">
        <v>2210</v>
      </c>
      <c r="E171" s="489"/>
      <c r="F171" s="490"/>
      <c r="G171" s="32" t="s">
        <v>69</v>
      </c>
      <c r="H171" s="33" t="s">
        <v>352</v>
      </c>
      <c r="I171" s="185" t="s">
        <v>1777</v>
      </c>
      <c r="J171" s="33" t="s">
        <v>353</v>
      </c>
      <c r="K171" s="34">
        <v>145</v>
      </c>
      <c r="L171" s="143"/>
      <c r="M171" s="34">
        <v>20</v>
      </c>
      <c r="N171" s="144"/>
      <c r="O171" s="146"/>
      <c r="P171" s="10">
        <v>0</v>
      </c>
      <c r="Q171" s="146"/>
    </row>
    <row r="172" spans="1:35" ht="17.25" customHeight="1" x14ac:dyDescent="0.15">
      <c r="A172" s="22" t="s">
        <v>336</v>
      </c>
      <c r="B172" s="32" t="s">
        <v>338</v>
      </c>
      <c r="C172" s="32" t="s">
        <v>337</v>
      </c>
      <c r="D172" s="488" t="s">
        <v>2210</v>
      </c>
      <c r="E172" s="489"/>
      <c r="F172" s="490"/>
      <c r="G172" s="32" t="s">
        <v>69</v>
      </c>
      <c r="H172" s="33" t="s">
        <v>354</v>
      </c>
      <c r="I172" s="185" t="s">
        <v>1778</v>
      </c>
      <c r="J172" s="33" t="s">
        <v>355</v>
      </c>
      <c r="K172" s="34">
        <v>770</v>
      </c>
      <c r="L172" s="143"/>
      <c r="M172" s="34">
        <v>100</v>
      </c>
      <c r="N172" s="144"/>
      <c r="O172" s="146"/>
      <c r="P172" s="10">
        <v>0</v>
      </c>
      <c r="Q172" s="146"/>
    </row>
    <row r="173" spans="1:35" ht="18" hidden="1" customHeight="1" x14ac:dyDescent="0.15">
      <c r="A173" s="22"/>
      <c r="B173" s="32"/>
      <c r="C173" s="32"/>
      <c r="D173" s="491" t="s">
        <v>2210</v>
      </c>
      <c r="E173" s="492"/>
      <c r="F173" s="493"/>
      <c r="G173" s="32" t="s">
        <v>1617</v>
      </c>
      <c r="H173" s="191" t="s">
        <v>2265</v>
      </c>
      <c r="I173" s="192" t="s">
        <v>2264</v>
      </c>
      <c r="J173" s="194" t="s">
        <v>2263</v>
      </c>
      <c r="K173" s="195">
        <v>0</v>
      </c>
      <c r="L173" s="143"/>
      <c r="M173" s="34"/>
      <c r="N173" s="144"/>
      <c r="O173" s="146"/>
      <c r="Q173" s="146" t="s">
        <v>2273</v>
      </c>
    </row>
    <row r="174" spans="1:35" ht="18" customHeight="1" x14ac:dyDescent="0.15">
      <c r="A174" s="22" t="s">
        <v>356</v>
      </c>
      <c r="B174" s="23"/>
      <c r="C174" s="24" t="s">
        <v>357</v>
      </c>
      <c r="D174" s="467" t="s">
        <v>2425</v>
      </c>
      <c r="E174" s="468"/>
      <c r="F174" s="469"/>
      <c r="G174" s="24"/>
      <c r="H174" s="24"/>
      <c r="I174" s="183"/>
      <c r="J174" s="23" t="s">
        <v>66</v>
      </c>
      <c r="K174" s="25">
        <f>SUM(SUMIFS(K175:K179,$G175:$G179,{"0","1"}))</f>
        <v>1415</v>
      </c>
      <c r="L174" s="217">
        <f>SUM(SUMIFS(L175:L179,$G175:$G179,{"0","1"}))</f>
        <v>0</v>
      </c>
      <c r="M174" s="25">
        <f>SUM(SUMIFS(M175:M179,$G175:$G179,{"0","1"}))</f>
        <v>475</v>
      </c>
      <c r="N174" s="40">
        <f>SUM(SUMIFS(N175:N179,$G175:$G179,{"0","1"}))</f>
        <v>0</v>
      </c>
      <c r="O174" s="41"/>
      <c r="P174" s="10">
        <v>2</v>
      </c>
      <c r="Q174" s="41"/>
    </row>
    <row r="175" spans="1:35" ht="18" hidden="1" customHeight="1" x14ac:dyDescent="0.15">
      <c r="A175" s="22" t="s">
        <v>356</v>
      </c>
      <c r="B175" s="32" t="s">
        <v>358</v>
      </c>
      <c r="C175" s="32" t="s">
        <v>357</v>
      </c>
      <c r="D175" s="515" t="s">
        <v>2211</v>
      </c>
      <c r="E175" s="516"/>
      <c r="F175" s="517"/>
      <c r="G175" s="32" t="s">
        <v>69</v>
      </c>
      <c r="H175" s="33" t="s">
        <v>359</v>
      </c>
      <c r="I175" s="185" t="s">
        <v>1779</v>
      </c>
      <c r="J175" s="91" t="s">
        <v>360</v>
      </c>
      <c r="K175" s="92">
        <v>0</v>
      </c>
      <c r="L175" s="264"/>
      <c r="M175" s="92">
        <v>100</v>
      </c>
      <c r="N175" s="212"/>
      <c r="O175" s="146"/>
      <c r="P175" s="10">
        <v>0</v>
      </c>
      <c r="Q175" s="146" t="s">
        <v>2352</v>
      </c>
    </row>
    <row r="176" spans="1:35" ht="18" customHeight="1" x14ac:dyDescent="0.15">
      <c r="A176" s="22" t="s">
        <v>356</v>
      </c>
      <c r="B176" s="32" t="s">
        <v>358</v>
      </c>
      <c r="C176" s="32" t="s">
        <v>357</v>
      </c>
      <c r="D176" s="509" t="s">
        <v>2211</v>
      </c>
      <c r="E176" s="510"/>
      <c r="F176" s="511"/>
      <c r="G176" s="32" t="s">
        <v>69</v>
      </c>
      <c r="H176" s="33" t="s">
        <v>361</v>
      </c>
      <c r="I176" s="185" t="s">
        <v>1780</v>
      </c>
      <c r="J176" s="33" t="s">
        <v>362</v>
      </c>
      <c r="K176" s="34">
        <v>165</v>
      </c>
      <c r="L176" s="143"/>
      <c r="M176" s="34">
        <v>75</v>
      </c>
      <c r="N176" s="144"/>
      <c r="O176" s="146"/>
      <c r="P176" s="10">
        <v>0</v>
      </c>
      <c r="Q176" s="146"/>
    </row>
    <row r="177" spans="1:35" ht="18" customHeight="1" x14ac:dyDescent="0.15">
      <c r="A177" s="22" t="s">
        <v>356</v>
      </c>
      <c r="B177" s="32" t="s">
        <v>358</v>
      </c>
      <c r="C177" s="32" t="s">
        <v>357</v>
      </c>
      <c r="D177" s="509" t="s">
        <v>2211</v>
      </c>
      <c r="E177" s="510"/>
      <c r="F177" s="511"/>
      <c r="G177" s="32" t="s">
        <v>69</v>
      </c>
      <c r="H177" s="33" t="s">
        <v>363</v>
      </c>
      <c r="I177" s="185" t="s">
        <v>1781</v>
      </c>
      <c r="J177" s="33" t="s">
        <v>364</v>
      </c>
      <c r="K177" s="34">
        <v>415</v>
      </c>
      <c r="L177" s="143"/>
      <c r="M177" s="34">
        <v>100</v>
      </c>
      <c r="N177" s="144"/>
      <c r="O177" s="146"/>
      <c r="P177" s="10">
        <v>0</v>
      </c>
      <c r="Q177" s="146"/>
      <c r="AH177" s="10">
        <v>1</v>
      </c>
    </row>
    <row r="178" spans="1:35" ht="18" customHeight="1" x14ac:dyDescent="0.15">
      <c r="A178" s="22" t="s">
        <v>356</v>
      </c>
      <c r="B178" s="32" t="s">
        <v>358</v>
      </c>
      <c r="C178" s="32" t="s">
        <v>357</v>
      </c>
      <c r="D178" s="509" t="s">
        <v>2211</v>
      </c>
      <c r="E178" s="510"/>
      <c r="F178" s="511"/>
      <c r="G178" s="32" t="s">
        <v>69</v>
      </c>
      <c r="H178" s="33" t="s">
        <v>365</v>
      </c>
      <c r="I178" s="185" t="s">
        <v>1782</v>
      </c>
      <c r="J178" s="33" t="s">
        <v>366</v>
      </c>
      <c r="K178" s="34">
        <v>150</v>
      </c>
      <c r="L178" s="143"/>
      <c r="M178" s="34">
        <v>0</v>
      </c>
      <c r="N178" s="144"/>
      <c r="O178" s="146"/>
      <c r="P178" s="10">
        <v>0</v>
      </c>
      <c r="Q178" s="146"/>
    </row>
    <row r="179" spans="1:35" ht="18" customHeight="1" x14ac:dyDescent="0.15">
      <c r="A179" s="22" t="s">
        <v>356</v>
      </c>
      <c r="B179" s="32" t="s">
        <v>358</v>
      </c>
      <c r="C179" s="32" t="s">
        <v>357</v>
      </c>
      <c r="D179" s="509" t="s">
        <v>2211</v>
      </c>
      <c r="E179" s="510"/>
      <c r="F179" s="511"/>
      <c r="G179" s="32" t="s">
        <v>69</v>
      </c>
      <c r="H179" s="33" t="s">
        <v>367</v>
      </c>
      <c r="I179" s="185" t="s">
        <v>1783</v>
      </c>
      <c r="J179" s="33" t="s">
        <v>368</v>
      </c>
      <c r="K179" s="34">
        <v>685</v>
      </c>
      <c r="L179" s="143"/>
      <c r="M179" s="34">
        <v>200</v>
      </c>
      <c r="N179" s="144"/>
      <c r="O179" s="146"/>
      <c r="P179" s="10">
        <v>0</v>
      </c>
      <c r="Q179" s="146"/>
    </row>
    <row r="180" spans="1:35" ht="18" customHeight="1" x14ac:dyDescent="0.15">
      <c r="A180" s="22" t="s">
        <v>369</v>
      </c>
      <c r="B180" s="23"/>
      <c r="C180" s="24" t="s">
        <v>370</v>
      </c>
      <c r="D180" s="467" t="s">
        <v>2426</v>
      </c>
      <c r="E180" s="468"/>
      <c r="F180" s="469"/>
      <c r="G180" s="24"/>
      <c r="H180" s="24"/>
      <c r="I180" s="183"/>
      <c r="J180" s="23" t="s">
        <v>66</v>
      </c>
      <c r="K180" s="25">
        <f>SUM(SUMIFS(K181:K188,$G181:$G188,{"0","1"}))</f>
        <v>3260</v>
      </c>
      <c r="L180" s="217" cm="1">
        <f t="array" ref="L180">SUM(SUMIFS(L181:L188,$G181:$G188,{"0","1"}))</f>
        <v>0</v>
      </c>
      <c r="M180" s="25">
        <f>SUM(SUMIFS(M181:M188,$G181:$G188,{"0","1"}))</f>
        <v>985</v>
      </c>
      <c r="N180" s="40">
        <f>SUM(SUMIFS(N181:N188,$G181:$G188,{"0","1"}))</f>
        <v>0</v>
      </c>
      <c r="O180" s="41"/>
      <c r="P180" s="10">
        <v>2</v>
      </c>
      <c r="Q180" s="41"/>
    </row>
    <row r="181" spans="1:35" ht="18" hidden="1" customHeight="1" x14ac:dyDescent="0.15">
      <c r="A181" s="22" t="s">
        <v>369</v>
      </c>
      <c r="B181" s="32" t="s">
        <v>371</v>
      </c>
      <c r="C181" s="32" t="s">
        <v>370</v>
      </c>
      <c r="D181" s="512" t="s">
        <v>2212</v>
      </c>
      <c r="E181" s="513"/>
      <c r="F181" s="514"/>
      <c r="G181" s="32" t="s">
        <v>69</v>
      </c>
      <c r="H181" s="33" t="s">
        <v>372</v>
      </c>
      <c r="I181" s="186" t="s">
        <v>1784</v>
      </c>
      <c r="J181" s="91" t="s">
        <v>1625</v>
      </c>
      <c r="K181" s="92">
        <v>0</v>
      </c>
      <c r="L181" s="143"/>
      <c r="M181" s="92">
        <v>0</v>
      </c>
      <c r="N181" s="144"/>
      <c r="O181" s="299"/>
      <c r="P181" s="10">
        <v>0</v>
      </c>
      <c r="Q181" s="299" t="s">
        <v>2502</v>
      </c>
      <c r="AI181" s="10">
        <v>2</v>
      </c>
    </row>
    <row r="182" spans="1:35" ht="18" customHeight="1" x14ac:dyDescent="0.15">
      <c r="A182" s="22" t="s">
        <v>369</v>
      </c>
      <c r="B182" s="32" t="s">
        <v>371</v>
      </c>
      <c r="C182" s="32" t="s">
        <v>370</v>
      </c>
      <c r="D182" s="506" t="s">
        <v>2212</v>
      </c>
      <c r="E182" s="507"/>
      <c r="F182" s="508"/>
      <c r="G182" s="32" t="s">
        <v>69</v>
      </c>
      <c r="H182" s="33" t="s">
        <v>373</v>
      </c>
      <c r="I182" s="185" t="s">
        <v>1785</v>
      </c>
      <c r="J182" s="33" t="s">
        <v>374</v>
      </c>
      <c r="K182" s="34">
        <v>280</v>
      </c>
      <c r="L182" s="143"/>
      <c r="M182" s="34">
        <v>105</v>
      </c>
      <c r="N182" s="144"/>
      <c r="O182" s="146"/>
      <c r="P182" s="10">
        <v>0</v>
      </c>
      <c r="Q182" s="146"/>
    </row>
    <row r="183" spans="1:35" ht="18" customHeight="1" x14ac:dyDescent="0.15">
      <c r="A183" s="22" t="s">
        <v>369</v>
      </c>
      <c r="B183" s="32" t="s">
        <v>371</v>
      </c>
      <c r="C183" s="32" t="s">
        <v>370</v>
      </c>
      <c r="D183" s="506" t="s">
        <v>2212</v>
      </c>
      <c r="E183" s="507"/>
      <c r="F183" s="508"/>
      <c r="G183" s="32" t="s">
        <v>69</v>
      </c>
      <c r="H183" s="33" t="s">
        <v>375</v>
      </c>
      <c r="I183" s="185" t="s">
        <v>1786</v>
      </c>
      <c r="J183" s="33" t="s">
        <v>376</v>
      </c>
      <c r="K183" s="34">
        <v>85</v>
      </c>
      <c r="L183" s="143"/>
      <c r="M183" s="34">
        <v>0</v>
      </c>
      <c r="N183" s="144"/>
      <c r="O183" s="146"/>
      <c r="P183" s="10">
        <v>0</v>
      </c>
      <c r="Q183" s="146"/>
    </row>
    <row r="184" spans="1:35" ht="18" customHeight="1" x14ac:dyDescent="0.15">
      <c r="A184" s="22" t="s">
        <v>369</v>
      </c>
      <c r="B184" s="32" t="s">
        <v>371</v>
      </c>
      <c r="C184" s="32" t="s">
        <v>370</v>
      </c>
      <c r="D184" s="506" t="s">
        <v>2212</v>
      </c>
      <c r="E184" s="507"/>
      <c r="F184" s="508"/>
      <c r="G184" s="32" t="s">
        <v>69</v>
      </c>
      <c r="H184" s="33" t="s">
        <v>377</v>
      </c>
      <c r="I184" s="185" t="s">
        <v>1787</v>
      </c>
      <c r="J184" s="33" t="s">
        <v>378</v>
      </c>
      <c r="K184" s="34">
        <v>255</v>
      </c>
      <c r="L184" s="143"/>
      <c r="M184" s="34">
        <v>80</v>
      </c>
      <c r="N184" s="144"/>
      <c r="O184" s="146"/>
      <c r="P184" s="10">
        <v>0</v>
      </c>
      <c r="Q184" s="146"/>
    </row>
    <row r="185" spans="1:35" ht="18" customHeight="1" x14ac:dyDescent="0.15">
      <c r="A185" s="22" t="s">
        <v>369</v>
      </c>
      <c r="B185" s="32" t="s">
        <v>371</v>
      </c>
      <c r="C185" s="32" t="s">
        <v>370</v>
      </c>
      <c r="D185" s="506" t="s">
        <v>2212</v>
      </c>
      <c r="E185" s="507"/>
      <c r="F185" s="508"/>
      <c r="G185" s="32" t="s">
        <v>69</v>
      </c>
      <c r="H185" s="33" t="s">
        <v>379</v>
      </c>
      <c r="I185" s="185" t="s">
        <v>1788</v>
      </c>
      <c r="J185" s="33" t="s">
        <v>380</v>
      </c>
      <c r="K185" s="34">
        <v>500</v>
      </c>
      <c r="L185" s="143"/>
      <c r="M185" s="34">
        <v>100</v>
      </c>
      <c r="N185" s="144"/>
      <c r="O185" s="146"/>
      <c r="P185" s="10">
        <v>0</v>
      </c>
      <c r="Q185" s="146"/>
    </row>
    <row r="186" spans="1:35" ht="18" customHeight="1" x14ac:dyDescent="0.15">
      <c r="A186" s="22" t="s">
        <v>369</v>
      </c>
      <c r="B186" s="32" t="s">
        <v>371</v>
      </c>
      <c r="C186" s="32" t="s">
        <v>370</v>
      </c>
      <c r="D186" s="506" t="s">
        <v>2212</v>
      </c>
      <c r="E186" s="507"/>
      <c r="F186" s="508"/>
      <c r="G186" s="32" t="s">
        <v>69</v>
      </c>
      <c r="H186" s="33" t="s">
        <v>381</v>
      </c>
      <c r="I186" s="185" t="s">
        <v>1789</v>
      </c>
      <c r="J186" s="33" t="s">
        <v>382</v>
      </c>
      <c r="K186" s="34">
        <v>890</v>
      </c>
      <c r="L186" s="143"/>
      <c r="M186" s="34">
        <v>200</v>
      </c>
      <c r="N186" s="144"/>
      <c r="O186" s="146"/>
      <c r="P186" s="10">
        <v>0</v>
      </c>
      <c r="Q186" s="146"/>
    </row>
    <row r="187" spans="1:35" ht="18" customHeight="1" x14ac:dyDescent="0.15">
      <c r="A187" s="22" t="s">
        <v>369</v>
      </c>
      <c r="B187" s="32" t="s">
        <v>371</v>
      </c>
      <c r="C187" s="32" t="s">
        <v>370</v>
      </c>
      <c r="D187" s="506" t="s">
        <v>2212</v>
      </c>
      <c r="E187" s="507"/>
      <c r="F187" s="508"/>
      <c r="G187" s="32" t="s">
        <v>69</v>
      </c>
      <c r="H187" s="33" t="s">
        <v>383</v>
      </c>
      <c r="I187" s="185" t="s">
        <v>1790</v>
      </c>
      <c r="J187" s="33" t="s">
        <v>384</v>
      </c>
      <c r="K187" s="34">
        <v>205</v>
      </c>
      <c r="L187" s="143"/>
      <c r="M187" s="34">
        <v>85</v>
      </c>
      <c r="N187" s="144"/>
      <c r="O187" s="146"/>
      <c r="P187" s="10">
        <v>0</v>
      </c>
      <c r="Q187" s="146"/>
    </row>
    <row r="188" spans="1:35" ht="18" customHeight="1" x14ac:dyDescent="0.15">
      <c r="A188" s="85" t="s">
        <v>2151</v>
      </c>
      <c r="B188" s="32" t="s">
        <v>371</v>
      </c>
      <c r="C188" s="32" t="s">
        <v>370</v>
      </c>
      <c r="D188" s="506" t="s">
        <v>2212</v>
      </c>
      <c r="E188" s="507"/>
      <c r="F188" s="508"/>
      <c r="G188" s="32" t="s">
        <v>1627</v>
      </c>
      <c r="H188" s="33" t="s">
        <v>1791</v>
      </c>
      <c r="I188" s="185" t="s">
        <v>1792</v>
      </c>
      <c r="J188" s="33" t="s">
        <v>2175</v>
      </c>
      <c r="K188" s="34">
        <v>1045</v>
      </c>
      <c r="L188" s="143"/>
      <c r="M188" s="34">
        <v>415</v>
      </c>
      <c r="N188" s="144"/>
      <c r="O188" s="299"/>
      <c r="P188" s="10">
        <v>0</v>
      </c>
      <c r="Q188" s="299"/>
    </row>
    <row r="189" spans="1:35" ht="18" customHeight="1" x14ac:dyDescent="0.15">
      <c r="A189" s="22" t="s">
        <v>385</v>
      </c>
      <c r="B189" s="23"/>
      <c r="C189" s="24" t="s">
        <v>386</v>
      </c>
      <c r="D189" s="467" t="s">
        <v>2427</v>
      </c>
      <c r="E189" s="468"/>
      <c r="F189" s="469"/>
      <c r="G189" s="24"/>
      <c r="H189" s="24"/>
      <c r="I189" s="183"/>
      <c r="J189" s="23" t="s">
        <v>66</v>
      </c>
      <c r="K189" s="25">
        <f>SUM(SUMIFS(K190:K208,$G190:$G208,{"0","1"}))</f>
        <v>10255</v>
      </c>
      <c r="L189" s="217">
        <f>SUM(SUMIFS(L190:L208,$G190:$G208,{"0","1"}))</f>
        <v>0</v>
      </c>
      <c r="M189" s="25">
        <f>SUM(SUMIFS(M190:M208,$G190:$G208,{"0","1"}))</f>
        <v>4075</v>
      </c>
      <c r="N189" s="40">
        <f>SUM(SUMIFS(N190:N208,$G190:$G208,{"0","1"}))</f>
        <v>0</v>
      </c>
      <c r="O189" s="41"/>
      <c r="P189" s="10">
        <v>2</v>
      </c>
      <c r="Q189" s="41"/>
    </row>
    <row r="190" spans="1:35" ht="18" customHeight="1" x14ac:dyDescent="0.15">
      <c r="A190" s="22" t="s">
        <v>385</v>
      </c>
      <c r="B190" s="32" t="s">
        <v>387</v>
      </c>
      <c r="C190" s="32" t="s">
        <v>386</v>
      </c>
      <c r="D190" s="503" t="s">
        <v>2213</v>
      </c>
      <c r="E190" s="504"/>
      <c r="F190" s="505"/>
      <c r="G190" s="32" t="s">
        <v>69</v>
      </c>
      <c r="H190" s="33" t="s">
        <v>388</v>
      </c>
      <c r="I190" s="185" t="s">
        <v>1793</v>
      </c>
      <c r="J190" s="33" t="s">
        <v>389</v>
      </c>
      <c r="K190" s="34">
        <v>985</v>
      </c>
      <c r="L190" s="143"/>
      <c r="M190" s="34">
        <v>350</v>
      </c>
      <c r="N190" s="144"/>
      <c r="O190" s="146"/>
      <c r="P190" s="10">
        <v>0</v>
      </c>
      <c r="Q190" s="146"/>
    </row>
    <row r="191" spans="1:35" ht="18" customHeight="1" x14ac:dyDescent="0.15">
      <c r="A191" s="22" t="s">
        <v>385</v>
      </c>
      <c r="B191" s="32" t="s">
        <v>387</v>
      </c>
      <c r="C191" s="32" t="s">
        <v>386</v>
      </c>
      <c r="D191" s="503" t="s">
        <v>2213</v>
      </c>
      <c r="E191" s="504"/>
      <c r="F191" s="505"/>
      <c r="G191" s="32" t="s">
        <v>69</v>
      </c>
      <c r="H191" s="33" t="s">
        <v>390</v>
      </c>
      <c r="I191" s="185" t="s">
        <v>1794</v>
      </c>
      <c r="J191" s="33" t="s">
        <v>391</v>
      </c>
      <c r="K191" s="34">
        <v>720</v>
      </c>
      <c r="L191" s="143"/>
      <c r="M191" s="34">
        <v>365</v>
      </c>
      <c r="N191" s="144"/>
      <c r="O191" s="146"/>
      <c r="P191" s="10">
        <v>0</v>
      </c>
      <c r="Q191" s="146"/>
      <c r="AH191" s="10">
        <v>1</v>
      </c>
    </row>
    <row r="192" spans="1:35" ht="18" customHeight="1" x14ac:dyDescent="0.15">
      <c r="A192" s="22" t="s">
        <v>385</v>
      </c>
      <c r="B192" s="32" t="s">
        <v>387</v>
      </c>
      <c r="C192" s="32" t="s">
        <v>386</v>
      </c>
      <c r="D192" s="503" t="s">
        <v>2213</v>
      </c>
      <c r="E192" s="504"/>
      <c r="F192" s="505"/>
      <c r="G192" s="32" t="s">
        <v>69</v>
      </c>
      <c r="H192" s="33" t="s">
        <v>392</v>
      </c>
      <c r="I192" s="185" t="s">
        <v>1795</v>
      </c>
      <c r="J192" s="33" t="s">
        <v>393</v>
      </c>
      <c r="K192" s="34">
        <v>715</v>
      </c>
      <c r="L192" s="143"/>
      <c r="M192" s="34">
        <v>300</v>
      </c>
      <c r="N192" s="144"/>
      <c r="O192" s="146"/>
      <c r="P192" s="10">
        <v>0</v>
      </c>
      <c r="Q192" s="146"/>
    </row>
    <row r="193" spans="1:35" ht="18" customHeight="1" x14ac:dyDescent="0.15">
      <c r="A193" s="22" t="s">
        <v>385</v>
      </c>
      <c r="B193" s="32" t="s">
        <v>387</v>
      </c>
      <c r="C193" s="32" t="s">
        <v>386</v>
      </c>
      <c r="D193" s="503" t="s">
        <v>2213</v>
      </c>
      <c r="E193" s="504"/>
      <c r="F193" s="505"/>
      <c r="G193" s="32" t="s">
        <v>69</v>
      </c>
      <c r="H193" s="33" t="s">
        <v>394</v>
      </c>
      <c r="I193" s="185" t="s">
        <v>1796</v>
      </c>
      <c r="J193" s="33" t="s">
        <v>395</v>
      </c>
      <c r="K193" s="34">
        <v>675</v>
      </c>
      <c r="L193" s="143"/>
      <c r="M193" s="34">
        <v>275</v>
      </c>
      <c r="N193" s="144"/>
      <c r="O193" s="146"/>
      <c r="P193" s="10">
        <v>0</v>
      </c>
      <c r="Q193" s="146"/>
    </row>
    <row r="194" spans="1:35" ht="18" customHeight="1" x14ac:dyDescent="0.15">
      <c r="A194" s="22" t="s">
        <v>385</v>
      </c>
      <c r="B194" s="32" t="s">
        <v>387</v>
      </c>
      <c r="C194" s="32" t="s">
        <v>386</v>
      </c>
      <c r="D194" s="503" t="s">
        <v>2213</v>
      </c>
      <c r="E194" s="504"/>
      <c r="F194" s="505"/>
      <c r="G194" s="32" t="s">
        <v>69</v>
      </c>
      <c r="H194" s="33" t="s">
        <v>396</v>
      </c>
      <c r="I194" s="185" t="s">
        <v>1797</v>
      </c>
      <c r="J194" s="33" t="s">
        <v>397</v>
      </c>
      <c r="K194" s="34">
        <v>685</v>
      </c>
      <c r="L194" s="143"/>
      <c r="M194" s="34">
        <v>330</v>
      </c>
      <c r="N194" s="144"/>
      <c r="O194" s="146"/>
      <c r="P194" s="10">
        <v>0</v>
      </c>
      <c r="Q194" s="146"/>
    </row>
    <row r="195" spans="1:35" ht="18" customHeight="1" x14ac:dyDescent="0.15">
      <c r="A195" s="22" t="s">
        <v>385</v>
      </c>
      <c r="B195" s="32" t="s">
        <v>387</v>
      </c>
      <c r="C195" s="32" t="s">
        <v>386</v>
      </c>
      <c r="D195" s="503" t="s">
        <v>2213</v>
      </c>
      <c r="E195" s="504"/>
      <c r="F195" s="505"/>
      <c r="G195" s="32" t="s">
        <v>69</v>
      </c>
      <c r="H195" s="33" t="s">
        <v>398</v>
      </c>
      <c r="I195" s="185" t="s">
        <v>1798</v>
      </c>
      <c r="J195" s="33" t="s">
        <v>399</v>
      </c>
      <c r="K195" s="34">
        <v>135</v>
      </c>
      <c r="L195" s="143"/>
      <c r="M195" s="34">
        <v>55</v>
      </c>
      <c r="N195" s="144"/>
      <c r="O195" s="146"/>
      <c r="P195" s="10">
        <v>0</v>
      </c>
      <c r="Q195" s="146"/>
    </row>
    <row r="196" spans="1:35" ht="18" hidden="1" customHeight="1" x14ac:dyDescent="0.15">
      <c r="A196" s="22" t="s">
        <v>385</v>
      </c>
      <c r="B196" s="32" t="s">
        <v>387</v>
      </c>
      <c r="C196" s="32" t="s">
        <v>386</v>
      </c>
      <c r="D196" s="503" t="s">
        <v>2213</v>
      </c>
      <c r="E196" s="504"/>
      <c r="F196" s="505"/>
      <c r="G196" s="32" t="s">
        <v>69</v>
      </c>
      <c r="H196" s="33" t="s">
        <v>400</v>
      </c>
      <c r="I196" s="185" t="s">
        <v>1799</v>
      </c>
      <c r="J196" s="91" t="s">
        <v>401</v>
      </c>
      <c r="K196" s="34">
        <v>0</v>
      </c>
      <c r="L196" s="143"/>
      <c r="M196" s="34">
        <v>160</v>
      </c>
      <c r="N196" s="144"/>
      <c r="O196" s="305"/>
      <c r="P196" s="10">
        <v>0</v>
      </c>
      <c r="Q196" s="305" t="s">
        <v>2558</v>
      </c>
    </row>
    <row r="197" spans="1:35" ht="18" hidden="1" customHeight="1" x14ac:dyDescent="0.15">
      <c r="A197" s="22" t="s">
        <v>385</v>
      </c>
      <c r="B197" s="32" t="s">
        <v>387</v>
      </c>
      <c r="C197" s="32" t="s">
        <v>386</v>
      </c>
      <c r="D197" s="518" t="s">
        <v>2213</v>
      </c>
      <c r="E197" s="519"/>
      <c r="F197" s="520"/>
      <c r="G197" s="32" t="s">
        <v>69</v>
      </c>
      <c r="H197" s="33" t="s">
        <v>402</v>
      </c>
      <c r="I197" s="186" t="s">
        <v>1800</v>
      </c>
      <c r="J197" s="91" t="s">
        <v>403</v>
      </c>
      <c r="K197" s="92">
        <v>0</v>
      </c>
      <c r="L197" s="143"/>
      <c r="M197" s="92">
        <v>0</v>
      </c>
      <c r="N197" s="144"/>
      <c r="O197" s="306"/>
      <c r="P197" s="10">
        <v>0</v>
      </c>
      <c r="Q197" s="306"/>
      <c r="AI197" s="10">
        <v>2</v>
      </c>
    </row>
    <row r="198" spans="1:35" ht="17.25" customHeight="1" x14ac:dyDescent="0.15">
      <c r="A198" s="22" t="s">
        <v>385</v>
      </c>
      <c r="B198" s="32" t="s">
        <v>387</v>
      </c>
      <c r="C198" s="32" t="s">
        <v>386</v>
      </c>
      <c r="D198" s="503" t="s">
        <v>2213</v>
      </c>
      <c r="E198" s="504"/>
      <c r="F198" s="505"/>
      <c r="G198" s="32" t="s">
        <v>69</v>
      </c>
      <c r="H198" s="33" t="s">
        <v>404</v>
      </c>
      <c r="I198" s="185" t="s">
        <v>1801</v>
      </c>
      <c r="J198" s="33" t="s">
        <v>2629</v>
      </c>
      <c r="K198" s="34">
        <v>900</v>
      </c>
      <c r="L198" s="143"/>
      <c r="M198" s="34">
        <v>180</v>
      </c>
      <c r="N198" s="144"/>
      <c r="O198" s="305"/>
      <c r="P198" s="10">
        <v>0</v>
      </c>
      <c r="Q198" s="305" t="s">
        <v>2628</v>
      </c>
    </row>
    <row r="199" spans="1:35" ht="18" hidden="1" customHeight="1" x14ac:dyDescent="0.15">
      <c r="A199" s="22" t="s">
        <v>385</v>
      </c>
      <c r="B199" s="32" t="s">
        <v>387</v>
      </c>
      <c r="C199" s="32" t="s">
        <v>386</v>
      </c>
      <c r="D199" s="518" t="s">
        <v>2213</v>
      </c>
      <c r="E199" s="519"/>
      <c r="F199" s="520"/>
      <c r="G199" s="32" t="s">
        <v>69</v>
      </c>
      <c r="H199" s="33" t="s">
        <v>405</v>
      </c>
      <c r="I199" s="185" t="s">
        <v>1802</v>
      </c>
      <c r="J199" s="91" t="s">
        <v>406</v>
      </c>
      <c r="K199" s="92">
        <v>0</v>
      </c>
      <c r="L199" s="143"/>
      <c r="M199" s="34">
        <v>95</v>
      </c>
      <c r="N199" s="144"/>
      <c r="O199" s="305"/>
      <c r="P199" s="10">
        <v>0</v>
      </c>
      <c r="Q199" s="305" t="s">
        <v>2339</v>
      </c>
      <c r="AI199" s="10">
        <v>2</v>
      </c>
    </row>
    <row r="200" spans="1:35" ht="18" customHeight="1" x14ac:dyDescent="0.15">
      <c r="A200" s="22" t="s">
        <v>385</v>
      </c>
      <c r="B200" s="32" t="s">
        <v>387</v>
      </c>
      <c r="C200" s="32" t="s">
        <v>386</v>
      </c>
      <c r="D200" s="503" t="s">
        <v>2213</v>
      </c>
      <c r="E200" s="504"/>
      <c r="F200" s="505"/>
      <c r="G200" s="32" t="s">
        <v>69</v>
      </c>
      <c r="H200" s="33" t="s">
        <v>407</v>
      </c>
      <c r="I200" s="185" t="s">
        <v>1803</v>
      </c>
      <c r="J200" s="33" t="s">
        <v>408</v>
      </c>
      <c r="K200" s="34">
        <v>710</v>
      </c>
      <c r="L200" s="143"/>
      <c r="M200" s="34">
        <v>250</v>
      </c>
      <c r="N200" s="144"/>
      <c r="O200" s="305"/>
      <c r="P200" s="10">
        <v>0</v>
      </c>
      <c r="Q200" s="305"/>
      <c r="AH200" s="10">
        <v>1</v>
      </c>
    </row>
    <row r="201" spans="1:35" ht="18" hidden="1" customHeight="1" x14ac:dyDescent="0.15">
      <c r="A201" s="22" t="s">
        <v>385</v>
      </c>
      <c r="B201" s="32" t="s">
        <v>387</v>
      </c>
      <c r="C201" s="32" t="s">
        <v>386</v>
      </c>
      <c r="D201" s="503" t="s">
        <v>2213</v>
      </c>
      <c r="E201" s="504"/>
      <c r="F201" s="505"/>
      <c r="G201" s="32" t="s">
        <v>69</v>
      </c>
      <c r="H201" s="33" t="s">
        <v>409</v>
      </c>
      <c r="I201" s="185" t="s">
        <v>1804</v>
      </c>
      <c r="J201" s="91" t="s">
        <v>410</v>
      </c>
      <c r="K201" s="34">
        <v>0</v>
      </c>
      <c r="L201" s="143"/>
      <c r="M201" s="34">
        <v>140</v>
      </c>
      <c r="N201" s="144"/>
      <c r="O201" s="305"/>
      <c r="P201" s="10">
        <v>0</v>
      </c>
      <c r="Q201" s="305" t="s">
        <v>2505</v>
      </c>
    </row>
    <row r="202" spans="1:35" s="90" customFormat="1" ht="18" customHeight="1" x14ac:dyDescent="0.15">
      <c r="A202" s="86" t="s">
        <v>385</v>
      </c>
      <c r="B202" s="87" t="s">
        <v>387</v>
      </c>
      <c r="C202" s="87" t="s">
        <v>386</v>
      </c>
      <c r="D202" s="503" t="s">
        <v>2213</v>
      </c>
      <c r="E202" s="504"/>
      <c r="F202" s="505"/>
      <c r="G202" s="87" t="s">
        <v>69</v>
      </c>
      <c r="H202" s="88" t="s">
        <v>411</v>
      </c>
      <c r="I202" s="187" t="s">
        <v>1805</v>
      </c>
      <c r="J202" s="88" t="s">
        <v>2169</v>
      </c>
      <c r="K202" s="89">
        <v>825</v>
      </c>
      <c r="L202" s="143"/>
      <c r="M202" s="89">
        <v>320</v>
      </c>
      <c r="N202" s="145"/>
      <c r="O202" s="305"/>
      <c r="P202" s="90">
        <v>0</v>
      </c>
      <c r="Q202" s="305"/>
    </row>
    <row r="203" spans="1:35" ht="18" customHeight="1" x14ac:dyDescent="0.15">
      <c r="A203" s="22" t="s">
        <v>385</v>
      </c>
      <c r="B203" s="32" t="s">
        <v>387</v>
      </c>
      <c r="C203" s="32" t="s">
        <v>386</v>
      </c>
      <c r="D203" s="503" t="s">
        <v>2213</v>
      </c>
      <c r="E203" s="504"/>
      <c r="F203" s="505"/>
      <c r="G203" s="32" t="s">
        <v>69</v>
      </c>
      <c r="H203" s="33" t="s">
        <v>412</v>
      </c>
      <c r="I203" s="185" t="s">
        <v>1806</v>
      </c>
      <c r="J203" s="33" t="s">
        <v>413</v>
      </c>
      <c r="K203" s="34">
        <v>460</v>
      </c>
      <c r="L203" s="143"/>
      <c r="M203" s="34">
        <v>180</v>
      </c>
      <c r="N203" s="144"/>
      <c r="O203" s="305"/>
      <c r="P203" s="10">
        <v>0</v>
      </c>
      <c r="Q203" s="305"/>
    </row>
    <row r="204" spans="1:35" ht="18" customHeight="1" x14ac:dyDescent="0.15">
      <c r="A204" s="22" t="s">
        <v>385</v>
      </c>
      <c r="B204" s="32" t="s">
        <v>387</v>
      </c>
      <c r="C204" s="32" t="s">
        <v>386</v>
      </c>
      <c r="D204" s="503" t="s">
        <v>2213</v>
      </c>
      <c r="E204" s="504"/>
      <c r="F204" s="505"/>
      <c r="G204" s="32" t="s">
        <v>69</v>
      </c>
      <c r="H204" s="33" t="s">
        <v>414</v>
      </c>
      <c r="I204" s="185" t="s">
        <v>1807</v>
      </c>
      <c r="J204" s="33" t="s">
        <v>2631</v>
      </c>
      <c r="K204" s="34">
        <v>665</v>
      </c>
      <c r="L204" s="143"/>
      <c r="M204" s="34">
        <v>105</v>
      </c>
      <c r="N204" s="144"/>
      <c r="O204" s="305"/>
      <c r="P204" s="10">
        <v>0</v>
      </c>
      <c r="Q204" s="305" t="s">
        <v>2630</v>
      </c>
    </row>
    <row r="205" spans="1:35" ht="18" customHeight="1" x14ac:dyDescent="0.15">
      <c r="A205" s="22" t="s">
        <v>385</v>
      </c>
      <c r="B205" s="32" t="s">
        <v>387</v>
      </c>
      <c r="C205" s="32" t="s">
        <v>386</v>
      </c>
      <c r="D205" s="503" t="s">
        <v>2213</v>
      </c>
      <c r="E205" s="504"/>
      <c r="F205" s="505"/>
      <c r="G205" s="32" t="s">
        <v>69</v>
      </c>
      <c r="H205" s="33" t="s">
        <v>415</v>
      </c>
      <c r="I205" s="185" t="s">
        <v>1808</v>
      </c>
      <c r="J205" s="33" t="s">
        <v>416</v>
      </c>
      <c r="K205" s="34">
        <v>710</v>
      </c>
      <c r="L205" s="143"/>
      <c r="M205" s="34">
        <v>275</v>
      </c>
      <c r="N205" s="144"/>
      <c r="O205" s="296"/>
      <c r="P205" s="10">
        <v>0</v>
      </c>
      <c r="Q205" s="296"/>
    </row>
    <row r="206" spans="1:35" ht="18" customHeight="1" x14ac:dyDescent="0.15">
      <c r="A206" s="22" t="s">
        <v>385</v>
      </c>
      <c r="B206" s="32" t="s">
        <v>387</v>
      </c>
      <c r="C206" s="32" t="s">
        <v>386</v>
      </c>
      <c r="D206" s="503" t="s">
        <v>2213</v>
      </c>
      <c r="E206" s="504"/>
      <c r="F206" s="505"/>
      <c r="G206" s="32" t="s">
        <v>69</v>
      </c>
      <c r="H206" s="33" t="s">
        <v>417</v>
      </c>
      <c r="I206" s="185" t="s">
        <v>1809</v>
      </c>
      <c r="J206" s="33" t="s">
        <v>418</v>
      </c>
      <c r="K206" s="34">
        <v>225</v>
      </c>
      <c r="L206" s="143"/>
      <c r="M206" s="34">
        <v>110</v>
      </c>
      <c r="N206" s="144"/>
      <c r="O206" s="146"/>
      <c r="P206" s="10">
        <v>0</v>
      </c>
      <c r="Q206" s="146"/>
    </row>
    <row r="207" spans="1:35" ht="18" customHeight="1" x14ac:dyDescent="0.15">
      <c r="A207" s="93" t="s">
        <v>2176</v>
      </c>
      <c r="B207" s="32" t="s">
        <v>387</v>
      </c>
      <c r="C207" s="32" t="s">
        <v>386</v>
      </c>
      <c r="D207" s="503" t="s">
        <v>2213</v>
      </c>
      <c r="E207" s="504"/>
      <c r="F207" s="505"/>
      <c r="G207" s="32" t="s">
        <v>69</v>
      </c>
      <c r="H207" s="33" t="s">
        <v>419</v>
      </c>
      <c r="I207" s="185" t="s">
        <v>1810</v>
      </c>
      <c r="J207" s="33" t="s">
        <v>420</v>
      </c>
      <c r="K207" s="34">
        <v>440</v>
      </c>
      <c r="L207" s="143"/>
      <c r="M207" s="34">
        <v>100</v>
      </c>
      <c r="N207" s="144"/>
      <c r="O207" s="146"/>
      <c r="P207" s="10">
        <v>0</v>
      </c>
      <c r="Q207" s="146"/>
      <c r="AH207" s="10">
        <v>1</v>
      </c>
    </row>
    <row r="208" spans="1:35" ht="18" customHeight="1" x14ac:dyDescent="0.15">
      <c r="A208" s="22" t="s">
        <v>385</v>
      </c>
      <c r="B208" s="32" t="s">
        <v>387</v>
      </c>
      <c r="C208" s="32" t="s">
        <v>386</v>
      </c>
      <c r="D208" s="503" t="s">
        <v>2213</v>
      </c>
      <c r="E208" s="504"/>
      <c r="F208" s="505"/>
      <c r="G208" s="32" t="s">
        <v>69</v>
      </c>
      <c r="H208" s="33" t="s">
        <v>2181</v>
      </c>
      <c r="I208" s="185" t="s">
        <v>2177</v>
      </c>
      <c r="J208" s="33" t="s">
        <v>2178</v>
      </c>
      <c r="K208" s="34">
        <v>1405</v>
      </c>
      <c r="L208" s="143"/>
      <c r="M208" s="34">
        <v>485</v>
      </c>
      <c r="N208" s="144"/>
      <c r="O208" s="146"/>
      <c r="P208" s="10">
        <v>0</v>
      </c>
      <c r="Q208" s="146"/>
      <c r="AH208" s="10">
        <v>1</v>
      </c>
    </row>
    <row r="209" spans="1:17" ht="18" customHeight="1" x14ac:dyDescent="0.15">
      <c r="A209" s="22" t="s">
        <v>421</v>
      </c>
      <c r="B209" s="23"/>
      <c r="C209" s="24" t="s">
        <v>422</v>
      </c>
      <c r="D209" s="467" t="s">
        <v>2428</v>
      </c>
      <c r="E209" s="468"/>
      <c r="F209" s="469"/>
      <c r="G209" s="213"/>
      <c r="H209" s="213"/>
      <c r="I209" s="214"/>
      <c r="J209" s="215" t="s">
        <v>66</v>
      </c>
      <c r="K209" s="216">
        <f>SUM(SUMIFS(K210:K224,$G210:$G224,{"0","1"}))</f>
        <v>8635</v>
      </c>
      <c r="L209" s="217">
        <f>SUM(SUMIFS(L210:L224,$G210:$G224,{"0","1"}))</f>
        <v>0</v>
      </c>
      <c r="M209" s="216">
        <f>SUM(SUMIFS(M210:M224,$G210:$G224,{"0","1"}))</f>
        <v>4690</v>
      </c>
      <c r="N209" s="217">
        <f>SUM(SUMIFS(N210:N224,$G210:$G224,{"0","1"}))</f>
        <v>0</v>
      </c>
      <c r="O209" s="41"/>
      <c r="P209" s="10">
        <v>2</v>
      </c>
      <c r="Q209" s="41"/>
    </row>
    <row r="210" spans="1:17" ht="18" customHeight="1" x14ac:dyDescent="0.15">
      <c r="A210" s="22" t="s">
        <v>421</v>
      </c>
      <c r="B210" s="32" t="s">
        <v>423</v>
      </c>
      <c r="C210" s="32" t="s">
        <v>422</v>
      </c>
      <c r="D210" s="521" t="s">
        <v>2214</v>
      </c>
      <c r="E210" s="522"/>
      <c r="F210" s="523"/>
      <c r="G210" s="32" t="s">
        <v>69</v>
      </c>
      <c r="H210" s="33" t="s">
        <v>424</v>
      </c>
      <c r="I210" s="185" t="s">
        <v>1811</v>
      </c>
      <c r="J210" s="33" t="s">
        <v>2337</v>
      </c>
      <c r="K210" s="34">
        <v>270</v>
      </c>
      <c r="L210" s="143"/>
      <c r="M210" s="34">
        <v>280</v>
      </c>
      <c r="N210" s="144"/>
      <c r="O210" s="146"/>
      <c r="P210" s="10">
        <v>0</v>
      </c>
      <c r="Q210" s="146"/>
    </row>
    <row r="211" spans="1:17" ht="18" customHeight="1" x14ac:dyDescent="0.15">
      <c r="A211" s="22" t="s">
        <v>421</v>
      </c>
      <c r="B211" s="32" t="s">
        <v>423</v>
      </c>
      <c r="C211" s="32" t="s">
        <v>422</v>
      </c>
      <c r="D211" s="521" t="s">
        <v>2214</v>
      </c>
      <c r="E211" s="522"/>
      <c r="F211" s="523"/>
      <c r="G211" s="32" t="s">
        <v>69</v>
      </c>
      <c r="H211" s="33" t="s">
        <v>425</v>
      </c>
      <c r="I211" s="185" t="s">
        <v>1812</v>
      </c>
      <c r="J211" s="33" t="s">
        <v>426</v>
      </c>
      <c r="K211" s="34">
        <v>435</v>
      </c>
      <c r="L211" s="143"/>
      <c r="M211" s="34">
        <v>430</v>
      </c>
      <c r="N211" s="144"/>
      <c r="O211" s="299"/>
      <c r="P211" s="10">
        <v>0</v>
      </c>
      <c r="Q211" s="299"/>
    </row>
    <row r="212" spans="1:17" ht="18" customHeight="1" x14ac:dyDescent="0.15">
      <c r="A212" s="22" t="s">
        <v>421</v>
      </c>
      <c r="B212" s="32" t="s">
        <v>423</v>
      </c>
      <c r="C212" s="32" t="s">
        <v>422</v>
      </c>
      <c r="D212" s="521" t="s">
        <v>2214</v>
      </c>
      <c r="E212" s="522"/>
      <c r="F212" s="523"/>
      <c r="G212" s="32" t="s">
        <v>69</v>
      </c>
      <c r="H212" s="33" t="s">
        <v>427</v>
      </c>
      <c r="I212" s="185" t="s">
        <v>1813</v>
      </c>
      <c r="J212" s="33" t="s">
        <v>428</v>
      </c>
      <c r="K212" s="34">
        <v>510</v>
      </c>
      <c r="L212" s="143"/>
      <c r="M212" s="34">
        <v>280</v>
      </c>
      <c r="N212" s="144"/>
      <c r="O212" s="146"/>
      <c r="P212" s="10">
        <v>0</v>
      </c>
      <c r="Q212" s="146"/>
    </row>
    <row r="213" spans="1:17" ht="18" customHeight="1" x14ac:dyDescent="0.15">
      <c r="A213" s="22" t="s">
        <v>421</v>
      </c>
      <c r="B213" s="32" t="s">
        <v>423</v>
      </c>
      <c r="C213" s="32" t="s">
        <v>422</v>
      </c>
      <c r="D213" s="521" t="s">
        <v>2214</v>
      </c>
      <c r="E213" s="522"/>
      <c r="F213" s="523"/>
      <c r="G213" s="32" t="s">
        <v>69</v>
      </c>
      <c r="H213" s="33" t="s">
        <v>429</v>
      </c>
      <c r="I213" s="185" t="s">
        <v>1814</v>
      </c>
      <c r="J213" s="91" t="s">
        <v>2598</v>
      </c>
      <c r="K213" s="34">
        <v>0</v>
      </c>
      <c r="L213" s="143"/>
      <c r="M213" s="34">
        <v>430</v>
      </c>
      <c r="N213" s="144"/>
      <c r="O213" s="304"/>
      <c r="P213" s="10">
        <v>0</v>
      </c>
      <c r="Q213" s="304" t="s">
        <v>2595</v>
      </c>
    </row>
    <row r="214" spans="1:17" ht="18" customHeight="1" x14ac:dyDescent="0.15">
      <c r="A214" s="22" t="s">
        <v>421</v>
      </c>
      <c r="B214" s="32" t="s">
        <v>423</v>
      </c>
      <c r="C214" s="32" t="s">
        <v>422</v>
      </c>
      <c r="D214" s="521" t="s">
        <v>2214</v>
      </c>
      <c r="E214" s="522"/>
      <c r="F214" s="523"/>
      <c r="G214" s="32" t="s">
        <v>69</v>
      </c>
      <c r="H214" s="33" t="s">
        <v>430</v>
      </c>
      <c r="I214" s="185" t="s">
        <v>1815</v>
      </c>
      <c r="J214" s="91" t="s">
        <v>2603</v>
      </c>
      <c r="K214" s="34">
        <v>1560</v>
      </c>
      <c r="L214" s="143"/>
      <c r="M214" s="34">
        <v>230</v>
      </c>
      <c r="N214" s="144"/>
      <c r="O214" s="304"/>
      <c r="P214" s="10">
        <v>0</v>
      </c>
      <c r="Q214" s="304" t="s">
        <v>2597</v>
      </c>
    </row>
    <row r="215" spans="1:17" ht="18" customHeight="1" x14ac:dyDescent="0.15">
      <c r="A215" s="22" t="s">
        <v>421</v>
      </c>
      <c r="B215" s="32" t="s">
        <v>423</v>
      </c>
      <c r="C215" s="32" t="s">
        <v>422</v>
      </c>
      <c r="D215" s="521" t="s">
        <v>2214</v>
      </c>
      <c r="E215" s="522"/>
      <c r="F215" s="523"/>
      <c r="G215" s="32" t="s">
        <v>69</v>
      </c>
      <c r="H215" s="33" t="s">
        <v>431</v>
      </c>
      <c r="I215" s="185" t="s">
        <v>1816</v>
      </c>
      <c r="J215" s="33" t="s">
        <v>432</v>
      </c>
      <c r="K215" s="34">
        <v>310</v>
      </c>
      <c r="L215" s="143"/>
      <c r="M215" s="34">
        <v>530</v>
      </c>
      <c r="N215" s="144"/>
      <c r="O215" s="146"/>
      <c r="P215" s="10">
        <v>0</v>
      </c>
      <c r="Q215" s="146"/>
    </row>
    <row r="216" spans="1:17" ht="18" customHeight="1" x14ac:dyDescent="0.15">
      <c r="A216" s="22" t="s">
        <v>421</v>
      </c>
      <c r="B216" s="32" t="s">
        <v>423</v>
      </c>
      <c r="C216" s="32" t="s">
        <v>422</v>
      </c>
      <c r="D216" s="521" t="s">
        <v>2214</v>
      </c>
      <c r="E216" s="522"/>
      <c r="F216" s="523"/>
      <c r="G216" s="32" t="s">
        <v>69</v>
      </c>
      <c r="H216" s="33" t="s">
        <v>433</v>
      </c>
      <c r="I216" s="185" t="s">
        <v>1817</v>
      </c>
      <c r="J216" s="91" t="s">
        <v>2541</v>
      </c>
      <c r="K216" s="34">
        <v>1245</v>
      </c>
      <c r="L216" s="143"/>
      <c r="M216" s="34">
        <v>400</v>
      </c>
      <c r="N216" s="144"/>
      <c r="O216" s="305"/>
      <c r="P216" s="10">
        <v>0</v>
      </c>
      <c r="Q216" s="305" t="s">
        <v>2551</v>
      </c>
    </row>
    <row r="217" spans="1:17" ht="18" customHeight="1" x14ac:dyDescent="0.15">
      <c r="A217" s="22" t="s">
        <v>421</v>
      </c>
      <c r="B217" s="32" t="s">
        <v>423</v>
      </c>
      <c r="C217" s="32" t="s">
        <v>422</v>
      </c>
      <c r="D217" s="521" t="s">
        <v>2214</v>
      </c>
      <c r="E217" s="522"/>
      <c r="F217" s="523"/>
      <c r="G217" s="32" t="s">
        <v>69</v>
      </c>
      <c r="H217" s="33" t="s">
        <v>434</v>
      </c>
      <c r="I217" s="185" t="s">
        <v>1818</v>
      </c>
      <c r="J217" s="91" t="s">
        <v>435</v>
      </c>
      <c r="K217" s="34">
        <v>0</v>
      </c>
      <c r="L217" s="143"/>
      <c r="M217" s="34">
        <v>330</v>
      </c>
      <c r="N217" s="144"/>
      <c r="O217" s="305"/>
      <c r="P217" s="10">
        <v>0</v>
      </c>
      <c r="Q217" s="305" t="s">
        <v>2571</v>
      </c>
    </row>
    <row r="218" spans="1:17" ht="18" customHeight="1" x14ac:dyDescent="0.15">
      <c r="A218" s="22" t="s">
        <v>421</v>
      </c>
      <c r="B218" s="32" t="s">
        <v>423</v>
      </c>
      <c r="C218" s="32" t="s">
        <v>422</v>
      </c>
      <c r="D218" s="521" t="s">
        <v>2214</v>
      </c>
      <c r="E218" s="522"/>
      <c r="F218" s="523"/>
      <c r="G218" s="32" t="s">
        <v>69</v>
      </c>
      <c r="H218" s="33" t="s">
        <v>436</v>
      </c>
      <c r="I218" s="185" t="s">
        <v>1819</v>
      </c>
      <c r="J218" s="33" t="s">
        <v>437</v>
      </c>
      <c r="K218" s="34">
        <v>635</v>
      </c>
      <c r="L218" s="143"/>
      <c r="M218" s="34">
        <v>280</v>
      </c>
      <c r="N218" s="144"/>
      <c r="O218" s="311"/>
      <c r="P218" s="10">
        <v>0</v>
      </c>
      <c r="Q218" s="311"/>
    </row>
    <row r="219" spans="1:17" ht="18" customHeight="1" x14ac:dyDescent="0.15">
      <c r="A219" s="22" t="s">
        <v>421</v>
      </c>
      <c r="B219" s="32" t="s">
        <v>423</v>
      </c>
      <c r="C219" s="32" t="s">
        <v>422</v>
      </c>
      <c r="D219" s="521" t="s">
        <v>2214</v>
      </c>
      <c r="E219" s="522"/>
      <c r="F219" s="523"/>
      <c r="G219" s="32" t="s">
        <v>69</v>
      </c>
      <c r="H219" s="33" t="s">
        <v>438</v>
      </c>
      <c r="I219" s="185" t="s">
        <v>1820</v>
      </c>
      <c r="J219" s="33" t="s">
        <v>439</v>
      </c>
      <c r="K219" s="34">
        <v>640</v>
      </c>
      <c r="L219" s="143"/>
      <c r="M219" s="34">
        <v>280</v>
      </c>
      <c r="N219" s="144"/>
      <c r="O219" s="305"/>
      <c r="P219" s="10">
        <v>0</v>
      </c>
      <c r="Q219" s="305" t="s">
        <v>2581</v>
      </c>
    </row>
    <row r="220" spans="1:17" ht="18" customHeight="1" x14ac:dyDescent="0.15">
      <c r="A220" s="22" t="s">
        <v>421</v>
      </c>
      <c r="B220" s="32" t="s">
        <v>423</v>
      </c>
      <c r="C220" s="32" t="s">
        <v>422</v>
      </c>
      <c r="D220" s="521" t="s">
        <v>2214</v>
      </c>
      <c r="E220" s="522"/>
      <c r="F220" s="523"/>
      <c r="G220" s="32" t="s">
        <v>69</v>
      </c>
      <c r="H220" s="33" t="s">
        <v>440</v>
      </c>
      <c r="I220" s="185" t="s">
        <v>1821</v>
      </c>
      <c r="J220" s="33" t="s">
        <v>1613</v>
      </c>
      <c r="K220" s="34">
        <v>1130</v>
      </c>
      <c r="L220" s="143"/>
      <c r="M220" s="34">
        <v>330</v>
      </c>
      <c r="N220" s="144"/>
      <c r="O220" s="305"/>
      <c r="P220" s="10">
        <v>0</v>
      </c>
      <c r="Q220" s="305"/>
    </row>
    <row r="221" spans="1:17" ht="18" customHeight="1" x14ac:dyDescent="0.15">
      <c r="A221" s="22" t="s">
        <v>421</v>
      </c>
      <c r="B221" s="32" t="s">
        <v>423</v>
      </c>
      <c r="C221" s="32" t="s">
        <v>422</v>
      </c>
      <c r="D221" s="521" t="s">
        <v>2214</v>
      </c>
      <c r="E221" s="522"/>
      <c r="F221" s="523"/>
      <c r="G221" s="32" t="s">
        <v>69</v>
      </c>
      <c r="H221" s="33" t="s">
        <v>441</v>
      </c>
      <c r="I221" s="185" t="s">
        <v>1822</v>
      </c>
      <c r="J221" s="33" t="s">
        <v>442</v>
      </c>
      <c r="K221" s="34">
        <v>740</v>
      </c>
      <c r="L221" s="143"/>
      <c r="M221" s="34">
        <v>280</v>
      </c>
      <c r="N221" s="144"/>
      <c r="O221" s="146"/>
      <c r="P221" s="10">
        <v>0</v>
      </c>
      <c r="Q221" s="146"/>
    </row>
    <row r="222" spans="1:17" ht="18" customHeight="1" x14ac:dyDescent="0.15">
      <c r="A222" s="22" t="s">
        <v>421</v>
      </c>
      <c r="B222" s="32" t="s">
        <v>423</v>
      </c>
      <c r="C222" s="32" t="s">
        <v>422</v>
      </c>
      <c r="D222" s="521" t="s">
        <v>2214</v>
      </c>
      <c r="E222" s="522"/>
      <c r="F222" s="523"/>
      <c r="G222" s="32" t="s">
        <v>69</v>
      </c>
      <c r="H222" s="33" t="s">
        <v>443</v>
      </c>
      <c r="I222" s="185" t="s">
        <v>1823</v>
      </c>
      <c r="J222" s="33" t="s">
        <v>2594</v>
      </c>
      <c r="K222" s="34">
        <v>1160</v>
      </c>
      <c r="L222" s="143"/>
      <c r="M222" s="34">
        <v>280</v>
      </c>
      <c r="N222" s="144"/>
      <c r="O222" s="305"/>
      <c r="P222" s="10">
        <v>0</v>
      </c>
      <c r="Q222" s="305" t="s">
        <v>2559</v>
      </c>
    </row>
    <row r="223" spans="1:17" ht="18" hidden="1" customHeight="1" x14ac:dyDescent="0.15">
      <c r="A223" s="22" t="s">
        <v>421</v>
      </c>
      <c r="B223" s="32" t="s">
        <v>423</v>
      </c>
      <c r="C223" s="32" t="s">
        <v>422</v>
      </c>
      <c r="D223" s="521" t="s">
        <v>2214</v>
      </c>
      <c r="E223" s="522"/>
      <c r="F223" s="523"/>
      <c r="G223" s="32" t="s">
        <v>69</v>
      </c>
      <c r="H223" s="33" t="s">
        <v>444</v>
      </c>
      <c r="I223" s="185" t="s">
        <v>1824</v>
      </c>
      <c r="J223" s="91" t="s">
        <v>1614</v>
      </c>
      <c r="K223" s="34">
        <v>0</v>
      </c>
      <c r="L223" s="143"/>
      <c r="M223" s="34">
        <v>330</v>
      </c>
      <c r="N223" s="144"/>
      <c r="O223" s="305"/>
      <c r="P223" s="10">
        <v>0</v>
      </c>
      <c r="Q223" s="305" t="s">
        <v>2506</v>
      </c>
    </row>
    <row r="224" spans="1:17" ht="18" hidden="1" customHeight="1" x14ac:dyDescent="0.15">
      <c r="A224" s="22" t="s">
        <v>421</v>
      </c>
      <c r="B224" s="32" t="s">
        <v>423</v>
      </c>
      <c r="C224" s="32" t="s">
        <v>422</v>
      </c>
      <c r="D224" s="524" t="s">
        <v>2214</v>
      </c>
      <c r="E224" s="525"/>
      <c r="F224" s="526"/>
      <c r="G224" s="32" t="s">
        <v>69</v>
      </c>
      <c r="H224" s="33" t="s">
        <v>445</v>
      </c>
      <c r="I224" s="186" t="s">
        <v>1825</v>
      </c>
      <c r="J224" s="91" t="s">
        <v>446</v>
      </c>
      <c r="K224" s="92">
        <v>0</v>
      </c>
      <c r="L224" s="143"/>
      <c r="M224" s="34">
        <v>0</v>
      </c>
      <c r="N224" s="144"/>
      <c r="O224" s="180"/>
      <c r="P224" s="10">
        <v>0</v>
      </c>
      <c r="Q224" s="180" t="s">
        <v>2179</v>
      </c>
    </row>
    <row r="225" spans="1:34" ht="18" customHeight="1" x14ac:dyDescent="0.15">
      <c r="A225" s="22" t="s">
        <v>447</v>
      </c>
      <c r="B225" s="23"/>
      <c r="C225" s="24" t="s">
        <v>448</v>
      </c>
      <c r="D225" s="467" t="s">
        <v>2429</v>
      </c>
      <c r="E225" s="468"/>
      <c r="F225" s="469"/>
      <c r="G225" s="24"/>
      <c r="H225" s="24"/>
      <c r="I225" s="183"/>
      <c r="J225" s="23" t="s">
        <v>66</v>
      </c>
      <c r="K225" s="25">
        <f>SUM(SUMIFS(K226:K240,$G226:$G240,{"0","1"}))</f>
        <v>1685</v>
      </c>
      <c r="L225" s="217">
        <f>SUM(SUMIFS(L226:L240,$G226:$G240,{"0","1"}))</f>
        <v>0</v>
      </c>
      <c r="M225" s="25">
        <f>SUM(SUMIFS(M226:M240,$G226:$G240,{"0","1"}))</f>
        <v>80</v>
      </c>
      <c r="N225" s="40">
        <f>SUM(SUMIFS(N226:N240,$G226:$G240,{"0","1"}))</f>
        <v>0</v>
      </c>
      <c r="O225" s="41"/>
      <c r="P225" s="10">
        <v>2</v>
      </c>
      <c r="Q225" s="41"/>
    </row>
    <row r="226" spans="1:34" ht="18" customHeight="1" x14ac:dyDescent="0.15">
      <c r="A226" s="22" t="s">
        <v>447</v>
      </c>
      <c r="B226" s="32" t="s">
        <v>449</v>
      </c>
      <c r="C226" s="32" t="s">
        <v>448</v>
      </c>
      <c r="D226" s="527" t="s">
        <v>2215</v>
      </c>
      <c r="E226" s="528"/>
      <c r="F226" s="529"/>
      <c r="G226" s="32" t="s">
        <v>69</v>
      </c>
      <c r="H226" s="33" t="s">
        <v>450</v>
      </c>
      <c r="I226" s="185" t="s">
        <v>1826</v>
      </c>
      <c r="J226" s="33" t="s">
        <v>451</v>
      </c>
      <c r="K226" s="34">
        <v>140</v>
      </c>
      <c r="L226" s="143"/>
      <c r="M226" s="34">
        <v>0</v>
      </c>
      <c r="N226" s="144"/>
      <c r="O226" s="146"/>
      <c r="P226" s="10">
        <v>0</v>
      </c>
      <c r="Q226" s="146"/>
    </row>
    <row r="227" spans="1:34" ht="18" customHeight="1" x14ac:dyDescent="0.15">
      <c r="A227" s="22" t="s">
        <v>447</v>
      </c>
      <c r="B227" s="32" t="s">
        <v>449</v>
      </c>
      <c r="C227" s="32" t="s">
        <v>448</v>
      </c>
      <c r="D227" s="527" t="s">
        <v>2215</v>
      </c>
      <c r="E227" s="528"/>
      <c r="F227" s="529"/>
      <c r="G227" s="32" t="s">
        <v>69</v>
      </c>
      <c r="H227" s="33" t="s">
        <v>452</v>
      </c>
      <c r="I227" s="185" t="s">
        <v>1827</v>
      </c>
      <c r="J227" s="33" t="s">
        <v>453</v>
      </c>
      <c r="K227" s="34">
        <v>80</v>
      </c>
      <c r="L227" s="143"/>
      <c r="M227" s="34">
        <v>0</v>
      </c>
      <c r="N227" s="144"/>
      <c r="O227" s="146"/>
      <c r="P227" s="10">
        <v>0</v>
      </c>
      <c r="Q227" s="146"/>
    </row>
    <row r="228" spans="1:34" ht="18" customHeight="1" x14ac:dyDescent="0.15">
      <c r="A228" s="22" t="s">
        <v>447</v>
      </c>
      <c r="B228" s="32" t="s">
        <v>449</v>
      </c>
      <c r="C228" s="32" t="s">
        <v>448</v>
      </c>
      <c r="D228" s="527" t="s">
        <v>2215</v>
      </c>
      <c r="E228" s="528"/>
      <c r="F228" s="529"/>
      <c r="G228" s="32" t="s">
        <v>69</v>
      </c>
      <c r="H228" s="33" t="s">
        <v>454</v>
      </c>
      <c r="I228" s="185" t="s">
        <v>1828</v>
      </c>
      <c r="J228" s="33" t="s">
        <v>455</v>
      </c>
      <c r="K228" s="34">
        <v>150</v>
      </c>
      <c r="L228" s="143"/>
      <c r="M228" s="34">
        <v>0</v>
      </c>
      <c r="N228" s="144"/>
      <c r="O228" s="146"/>
      <c r="P228" s="10">
        <v>0</v>
      </c>
      <c r="Q228" s="146"/>
    </row>
    <row r="229" spans="1:34" ht="18" customHeight="1" x14ac:dyDescent="0.15">
      <c r="A229" s="22" t="s">
        <v>447</v>
      </c>
      <c r="B229" s="32" t="s">
        <v>449</v>
      </c>
      <c r="C229" s="32" t="s">
        <v>448</v>
      </c>
      <c r="D229" s="527" t="s">
        <v>2215</v>
      </c>
      <c r="E229" s="528"/>
      <c r="F229" s="529"/>
      <c r="G229" s="32" t="s">
        <v>69</v>
      </c>
      <c r="H229" s="33" t="s">
        <v>456</v>
      </c>
      <c r="I229" s="185" t="s">
        <v>1829</v>
      </c>
      <c r="J229" s="33" t="s">
        <v>457</v>
      </c>
      <c r="K229" s="34">
        <v>605</v>
      </c>
      <c r="L229" s="143"/>
      <c r="M229" s="34">
        <v>50</v>
      </c>
      <c r="N229" s="144"/>
      <c r="O229" s="146"/>
      <c r="P229" s="10">
        <v>0</v>
      </c>
      <c r="Q229" s="146"/>
    </row>
    <row r="230" spans="1:34" ht="18" customHeight="1" x14ac:dyDescent="0.15">
      <c r="A230" s="22" t="s">
        <v>447</v>
      </c>
      <c r="B230" s="32" t="s">
        <v>449</v>
      </c>
      <c r="C230" s="32" t="s">
        <v>448</v>
      </c>
      <c r="D230" s="527" t="s">
        <v>2215</v>
      </c>
      <c r="E230" s="528"/>
      <c r="F230" s="529"/>
      <c r="G230" s="32" t="s">
        <v>69</v>
      </c>
      <c r="H230" s="33" t="s">
        <v>458</v>
      </c>
      <c r="I230" s="185" t="s">
        <v>1830</v>
      </c>
      <c r="J230" s="33" t="s">
        <v>459</v>
      </c>
      <c r="K230" s="34">
        <v>60</v>
      </c>
      <c r="L230" s="143"/>
      <c r="M230" s="34">
        <v>0</v>
      </c>
      <c r="N230" s="144"/>
      <c r="O230" s="146"/>
      <c r="P230" s="10">
        <v>0</v>
      </c>
      <c r="Q230" s="146"/>
      <c r="AH230" s="10">
        <v>1</v>
      </c>
    </row>
    <row r="231" spans="1:34" ht="18" customHeight="1" x14ac:dyDescent="0.15">
      <c r="A231" s="22" t="s">
        <v>447</v>
      </c>
      <c r="B231" s="32" t="s">
        <v>449</v>
      </c>
      <c r="C231" s="32" t="s">
        <v>448</v>
      </c>
      <c r="D231" s="527" t="s">
        <v>2215</v>
      </c>
      <c r="E231" s="528"/>
      <c r="F231" s="529"/>
      <c r="G231" s="32" t="s">
        <v>69</v>
      </c>
      <c r="H231" s="33" t="s">
        <v>460</v>
      </c>
      <c r="I231" s="185" t="s">
        <v>1831</v>
      </c>
      <c r="J231" s="33" t="s">
        <v>461</v>
      </c>
      <c r="K231" s="34">
        <v>50</v>
      </c>
      <c r="L231" s="143"/>
      <c r="M231" s="34">
        <v>0</v>
      </c>
      <c r="N231" s="144"/>
      <c r="O231" s="146"/>
      <c r="P231" s="10">
        <v>0</v>
      </c>
      <c r="Q231" s="146"/>
    </row>
    <row r="232" spans="1:34" ht="18" customHeight="1" x14ac:dyDescent="0.15">
      <c r="A232" s="22" t="s">
        <v>447</v>
      </c>
      <c r="B232" s="32" t="s">
        <v>449</v>
      </c>
      <c r="C232" s="32" t="s">
        <v>448</v>
      </c>
      <c r="D232" s="527" t="s">
        <v>2215</v>
      </c>
      <c r="E232" s="528"/>
      <c r="F232" s="529"/>
      <c r="G232" s="32" t="s">
        <v>69</v>
      </c>
      <c r="H232" s="33" t="s">
        <v>462</v>
      </c>
      <c r="I232" s="185" t="s">
        <v>1832</v>
      </c>
      <c r="J232" s="33" t="s">
        <v>463</v>
      </c>
      <c r="K232" s="34">
        <v>60</v>
      </c>
      <c r="L232" s="143"/>
      <c r="M232" s="34">
        <v>0</v>
      </c>
      <c r="N232" s="144"/>
      <c r="O232" s="146"/>
      <c r="P232" s="10">
        <v>0</v>
      </c>
      <c r="Q232" s="146"/>
    </row>
    <row r="233" spans="1:34" ht="18" customHeight="1" x14ac:dyDescent="0.15">
      <c r="A233" s="22" t="s">
        <v>447</v>
      </c>
      <c r="B233" s="32" t="s">
        <v>449</v>
      </c>
      <c r="C233" s="32" t="s">
        <v>448</v>
      </c>
      <c r="D233" s="527" t="s">
        <v>2215</v>
      </c>
      <c r="E233" s="528"/>
      <c r="F233" s="529"/>
      <c r="G233" s="32" t="s">
        <v>69</v>
      </c>
      <c r="H233" s="33" t="s">
        <v>464</v>
      </c>
      <c r="I233" s="185" t="s">
        <v>1833</v>
      </c>
      <c r="J233" s="33" t="s">
        <v>465</v>
      </c>
      <c r="K233" s="34">
        <v>75</v>
      </c>
      <c r="L233" s="143"/>
      <c r="M233" s="34">
        <v>0</v>
      </c>
      <c r="N233" s="144"/>
      <c r="O233" s="146"/>
      <c r="P233" s="10">
        <v>0</v>
      </c>
      <c r="Q233" s="146"/>
    </row>
    <row r="234" spans="1:34" ht="18" customHeight="1" x14ac:dyDescent="0.15">
      <c r="A234" s="22" t="s">
        <v>447</v>
      </c>
      <c r="B234" s="32" t="s">
        <v>449</v>
      </c>
      <c r="C234" s="32" t="s">
        <v>448</v>
      </c>
      <c r="D234" s="527" t="s">
        <v>2215</v>
      </c>
      <c r="E234" s="528"/>
      <c r="F234" s="529"/>
      <c r="G234" s="32" t="s">
        <v>69</v>
      </c>
      <c r="H234" s="33" t="s">
        <v>466</v>
      </c>
      <c r="I234" s="185" t="s">
        <v>1834</v>
      </c>
      <c r="J234" s="33" t="s">
        <v>467</v>
      </c>
      <c r="K234" s="34">
        <v>95</v>
      </c>
      <c r="L234" s="143"/>
      <c r="M234" s="34">
        <v>0</v>
      </c>
      <c r="N234" s="144"/>
      <c r="O234" s="146"/>
      <c r="P234" s="10">
        <v>0</v>
      </c>
      <c r="Q234" s="146"/>
    </row>
    <row r="235" spans="1:34" ht="18" customHeight="1" x14ac:dyDescent="0.15">
      <c r="A235" s="22" t="s">
        <v>447</v>
      </c>
      <c r="B235" s="32" t="s">
        <v>449</v>
      </c>
      <c r="C235" s="32" t="s">
        <v>448</v>
      </c>
      <c r="D235" s="527" t="s">
        <v>2215</v>
      </c>
      <c r="E235" s="528"/>
      <c r="F235" s="529"/>
      <c r="G235" s="32" t="s">
        <v>69</v>
      </c>
      <c r="H235" s="33" t="s">
        <v>468</v>
      </c>
      <c r="I235" s="185" t="s">
        <v>1835</v>
      </c>
      <c r="J235" s="33" t="s">
        <v>469</v>
      </c>
      <c r="K235" s="34">
        <v>40</v>
      </c>
      <c r="L235" s="143"/>
      <c r="M235" s="34">
        <v>0</v>
      </c>
      <c r="N235" s="144"/>
      <c r="O235" s="146"/>
      <c r="P235" s="10">
        <v>0</v>
      </c>
      <c r="Q235" s="146"/>
    </row>
    <row r="236" spans="1:34" ht="18" customHeight="1" x14ac:dyDescent="0.15">
      <c r="A236" s="22" t="s">
        <v>447</v>
      </c>
      <c r="B236" s="32" t="s">
        <v>449</v>
      </c>
      <c r="C236" s="32" t="s">
        <v>448</v>
      </c>
      <c r="D236" s="527" t="s">
        <v>2215</v>
      </c>
      <c r="E236" s="528"/>
      <c r="F236" s="529"/>
      <c r="G236" s="32" t="s">
        <v>69</v>
      </c>
      <c r="H236" s="33" t="s">
        <v>470</v>
      </c>
      <c r="I236" s="185" t="s">
        <v>1836</v>
      </c>
      <c r="J236" s="33" t="s">
        <v>471</v>
      </c>
      <c r="K236" s="34">
        <v>75</v>
      </c>
      <c r="L236" s="143"/>
      <c r="M236" s="34">
        <v>0</v>
      </c>
      <c r="N236" s="144"/>
      <c r="O236" s="146"/>
      <c r="P236" s="10">
        <v>0</v>
      </c>
      <c r="Q236" s="146"/>
    </row>
    <row r="237" spans="1:34" ht="18" customHeight="1" x14ac:dyDescent="0.15">
      <c r="A237" s="22" t="s">
        <v>447</v>
      </c>
      <c r="B237" s="32" t="s">
        <v>449</v>
      </c>
      <c r="C237" s="32" t="s">
        <v>448</v>
      </c>
      <c r="D237" s="527" t="s">
        <v>2215</v>
      </c>
      <c r="E237" s="528"/>
      <c r="F237" s="529"/>
      <c r="G237" s="32" t="s">
        <v>69</v>
      </c>
      <c r="H237" s="33" t="s">
        <v>472</v>
      </c>
      <c r="I237" s="185" t="s">
        <v>1837</v>
      </c>
      <c r="J237" s="33" t="s">
        <v>473</v>
      </c>
      <c r="K237" s="34">
        <v>40</v>
      </c>
      <c r="L237" s="143"/>
      <c r="M237" s="34">
        <v>0</v>
      </c>
      <c r="N237" s="144"/>
      <c r="O237" s="146"/>
      <c r="P237" s="10">
        <v>0</v>
      </c>
      <c r="Q237" s="146"/>
      <c r="AH237" s="10">
        <v>1</v>
      </c>
    </row>
    <row r="238" spans="1:34" ht="18" customHeight="1" x14ac:dyDescent="0.15">
      <c r="A238" s="22" t="s">
        <v>447</v>
      </c>
      <c r="B238" s="32" t="s">
        <v>449</v>
      </c>
      <c r="C238" s="32" t="s">
        <v>448</v>
      </c>
      <c r="D238" s="527" t="s">
        <v>2215</v>
      </c>
      <c r="E238" s="528"/>
      <c r="F238" s="529"/>
      <c r="G238" s="32" t="s">
        <v>69</v>
      </c>
      <c r="H238" s="33" t="s">
        <v>474</v>
      </c>
      <c r="I238" s="185" t="s">
        <v>1838</v>
      </c>
      <c r="J238" s="33" t="s">
        <v>475</v>
      </c>
      <c r="K238" s="34">
        <v>110</v>
      </c>
      <c r="L238" s="143"/>
      <c r="M238" s="34">
        <v>30</v>
      </c>
      <c r="N238" s="144"/>
      <c r="O238" s="146"/>
      <c r="P238" s="10">
        <v>0</v>
      </c>
      <c r="Q238" s="146"/>
    </row>
    <row r="239" spans="1:34" ht="18" customHeight="1" x14ac:dyDescent="0.15">
      <c r="A239" s="22" t="s">
        <v>447</v>
      </c>
      <c r="B239" s="32" t="s">
        <v>449</v>
      </c>
      <c r="C239" s="32" t="s">
        <v>448</v>
      </c>
      <c r="D239" s="527" t="s">
        <v>2215</v>
      </c>
      <c r="E239" s="528"/>
      <c r="F239" s="529"/>
      <c r="G239" s="32" t="s">
        <v>69</v>
      </c>
      <c r="H239" s="33" t="s">
        <v>476</v>
      </c>
      <c r="I239" s="185" t="s">
        <v>1839</v>
      </c>
      <c r="J239" s="33" t="s">
        <v>477</v>
      </c>
      <c r="K239" s="34">
        <v>95</v>
      </c>
      <c r="L239" s="143"/>
      <c r="M239" s="34">
        <v>0</v>
      </c>
      <c r="N239" s="144"/>
      <c r="O239" s="146"/>
      <c r="P239" s="10">
        <v>0</v>
      </c>
      <c r="Q239" s="146"/>
    </row>
    <row r="240" spans="1:34" ht="18" customHeight="1" x14ac:dyDescent="0.15">
      <c r="A240" s="22" t="s">
        <v>447</v>
      </c>
      <c r="B240" s="32" t="s">
        <v>449</v>
      </c>
      <c r="C240" s="32" t="s">
        <v>448</v>
      </c>
      <c r="D240" s="527" t="s">
        <v>2215</v>
      </c>
      <c r="E240" s="528"/>
      <c r="F240" s="529"/>
      <c r="G240" s="32" t="s">
        <v>69</v>
      </c>
      <c r="H240" s="33" t="s">
        <v>478</v>
      </c>
      <c r="I240" s="185" t="s">
        <v>1840</v>
      </c>
      <c r="J240" s="33" t="s">
        <v>479</v>
      </c>
      <c r="K240" s="34">
        <v>10</v>
      </c>
      <c r="L240" s="143"/>
      <c r="M240" s="34">
        <v>0</v>
      </c>
      <c r="N240" s="144"/>
      <c r="O240" s="146"/>
      <c r="P240" s="10">
        <v>0</v>
      </c>
      <c r="Q240" s="146"/>
    </row>
    <row r="241" spans="1:35" ht="18" customHeight="1" x14ac:dyDescent="0.15">
      <c r="A241" s="22" t="s">
        <v>480</v>
      </c>
      <c r="B241" s="23"/>
      <c r="C241" s="24" t="s">
        <v>481</v>
      </c>
      <c r="D241" s="467" t="s">
        <v>2430</v>
      </c>
      <c r="E241" s="468"/>
      <c r="F241" s="469"/>
      <c r="G241" s="24"/>
      <c r="H241" s="24"/>
      <c r="I241" s="183"/>
      <c r="J241" s="23" t="s">
        <v>66</v>
      </c>
      <c r="K241" s="25">
        <f>SUM(SUMIFS(K242:K247,$G242:$G247,{"0","1"}))</f>
        <v>750</v>
      </c>
      <c r="L241" s="217">
        <f>SUM(SUMIFS(L242:L247,$G242:$G247,{"0","1"}))</f>
        <v>0</v>
      </c>
      <c r="M241" s="25">
        <f>SUM(SUMIFS(M242:M247,$G242:$G247,{"0","1"}))</f>
        <v>50</v>
      </c>
      <c r="N241" s="40">
        <f>SUM(SUMIFS(N242:N247,$G242:$G247,{"0","1"}))</f>
        <v>0</v>
      </c>
      <c r="O241" s="41"/>
      <c r="P241" s="10">
        <v>2</v>
      </c>
      <c r="Q241" s="41"/>
    </row>
    <row r="242" spans="1:35" ht="18" customHeight="1" x14ac:dyDescent="0.15">
      <c r="A242" s="22" t="s">
        <v>480</v>
      </c>
      <c r="B242" s="32" t="s">
        <v>482</v>
      </c>
      <c r="C242" s="32" t="s">
        <v>481</v>
      </c>
      <c r="D242" s="530" t="s">
        <v>2216</v>
      </c>
      <c r="E242" s="531"/>
      <c r="F242" s="532"/>
      <c r="G242" s="32" t="s">
        <v>69</v>
      </c>
      <c r="H242" s="33" t="s">
        <v>483</v>
      </c>
      <c r="I242" s="185" t="s">
        <v>1841</v>
      </c>
      <c r="J242" s="33" t="s">
        <v>484</v>
      </c>
      <c r="K242" s="34">
        <v>120</v>
      </c>
      <c r="L242" s="143"/>
      <c r="M242" s="34">
        <v>0</v>
      </c>
      <c r="N242" s="144"/>
      <c r="O242" s="146"/>
      <c r="P242" s="10">
        <v>0</v>
      </c>
      <c r="Q242" s="146"/>
    </row>
    <row r="243" spans="1:35" ht="16.5" customHeight="1" x14ac:dyDescent="0.15">
      <c r="A243" s="22" t="s">
        <v>480</v>
      </c>
      <c r="B243" s="32" t="s">
        <v>482</v>
      </c>
      <c r="C243" s="32" t="s">
        <v>481</v>
      </c>
      <c r="D243" s="530" t="s">
        <v>2216</v>
      </c>
      <c r="E243" s="531"/>
      <c r="F243" s="532"/>
      <c r="G243" s="32" t="s">
        <v>69</v>
      </c>
      <c r="H243" s="33" t="s">
        <v>485</v>
      </c>
      <c r="I243" s="185" t="s">
        <v>1842</v>
      </c>
      <c r="J243" s="33" t="s">
        <v>486</v>
      </c>
      <c r="K243" s="34">
        <v>25</v>
      </c>
      <c r="L243" s="143"/>
      <c r="M243" s="34">
        <v>0</v>
      </c>
      <c r="N243" s="144"/>
      <c r="O243" s="146"/>
      <c r="P243" s="10">
        <v>0</v>
      </c>
      <c r="Q243" s="146" t="s">
        <v>2368</v>
      </c>
    </row>
    <row r="244" spans="1:35" ht="18" hidden="1" customHeight="1" x14ac:dyDescent="0.15">
      <c r="A244" s="22" t="s">
        <v>480</v>
      </c>
      <c r="B244" s="32" t="s">
        <v>482</v>
      </c>
      <c r="C244" s="32" t="s">
        <v>481</v>
      </c>
      <c r="D244" s="536" t="s">
        <v>2216</v>
      </c>
      <c r="E244" s="537"/>
      <c r="F244" s="538"/>
      <c r="G244" s="32" t="s">
        <v>69</v>
      </c>
      <c r="H244" s="33" t="s">
        <v>487</v>
      </c>
      <c r="I244" s="185" t="s">
        <v>1843</v>
      </c>
      <c r="J244" s="91" t="s">
        <v>488</v>
      </c>
      <c r="K244" s="92">
        <v>0</v>
      </c>
      <c r="L244" s="143"/>
      <c r="M244" s="34">
        <v>0</v>
      </c>
      <c r="N244" s="144"/>
      <c r="O244" s="146"/>
      <c r="P244" s="10">
        <v>0</v>
      </c>
      <c r="Q244" s="146" t="s">
        <v>2275</v>
      </c>
      <c r="AI244" s="10">
        <v>2</v>
      </c>
    </row>
    <row r="245" spans="1:35" ht="18" customHeight="1" x14ac:dyDescent="0.15">
      <c r="A245" s="22" t="s">
        <v>480</v>
      </c>
      <c r="B245" s="32" t="s">
        <v>482</v>
      </c>
      <c r="C245" s="32" t="s">
        <v>481</v>
      </c>
      <c r="D245" s="530" t="s">
        <v>2216</v>
      </c>
      <c r="E245" s="531"/>
      <c r="F245" s="532"/>
      <c r="G245" s="32" t="s">
        <v>69</v>
      </c>
      <c r="H245" s="33" t="s">
        <v>489</v>
      </c>
      <c r="I245" s="185" t="s">
        <v>1844</v>
      </c>
      <c r="J245" s="33" t="s">
        <v>490</v>
      </c>
      <c r="K245" s="34">
        <v>405</v>
      </c>
      <c r="L245" s="143"/>
      <c r="M245" s="34">
        <v>50</v>
      </c>
      <c r="N245" s="144"/>
      <c r="O245" s="146"/>
      <c r="P245" s="10">
        <v>0</v>
      </c>
      <c r="Q245" s="146"/>
    </row>
    <row r="246" spans="1:35" ht="18" customHeight="1" x14ac:dyDescent="0.15">
      <c r="A246" s="22" t="s">
        <v>480</v>
      </c>
      <c r="B246" s="32" t="s">
        <v>482</v>
      </c>
      <c r="C246" s="32" t="s">
        <v>481</v>
      </c>
      <c r="D246" s="530" t="s">
        <v>2216</v>
      </c>
      <c r="E246" s="531"/>
      <c r="F246" s="532"/>
      <c r="G246" s="32" t="s">
        <v>69</v>
      </c>
      <c r="H246" s="33" t="s">
        <v>491</v>
      </c>
      <c r="I246" s="185" t="s">
        <v>1845</v>
      </c>
      <c r="J246" s="33" t="s">
        <v>492</v>
      </c>
      <c r="K246" s="34">
        <v>60</v>
      </c>
      <c r="L246" s="143"/>
      <c r="M246" s="34">
        <v>0</v>
      </c>
      <c r="N246" s="144"/>
      <c r="O246" s="146"/>
      <c r="P246" s="10">
        <v>0</v>
      </c>
      <c r="Q246" s="146" t="s">
        <v>2575</v>
      </c>
    </row>
    <row r="247" spans="1:35" ht="18" customHeight="1" x14ac:dyDescent="0.15">
      <c r="A247" s="22" t="s">
        <v>480</v>
      </c>
      <c r="B247" s="32" t="s">
        <v>482</v>
      </c>
      <c r="C247" s="32" t="s">
        <v>481</v>
      </c>
      <c r="D247" s="530" t="s">
        <v>2216</v>
      </c>
      <c r="E247" s="531"/>
      <c r="F247" s="532"/>
      <c r="G247" s="32" t="s">
        <v>69</v>
      </c>
      <c r="H247" s="33" t="s">
        <v>493</v>
      </c>
      <c r="I247" s="185" t="s">
        <v>1846</v>
      </c>
      <c r="J247" s="33" t="s">
        <v>494</v>
      </c>
      <c r="K247" s="34">
        <v>140</v>
      </c>
      <c r="L247" s="143"/>
      <c r="M247" s="34">
        <v>0</v>
      </c>
      <c r="N247" s="144"/>
      <c r="O247" s="146"/>
      <c r="P247" s="10">
        <v>0</v>
      </c>
      <c r="Q247" s="146"/>
    </row>
    <row r="248" spans="1:35" ht="18" customHeight="1" x14ac:dyDescent="0.15">
      <c r="A248" s="22" t="s">
        <v>495</v>
      </c>
      <c r="B248" s="23"/>
      <c r="C248" s="24" t="s">
        <v>496</v>
      </c>
      <c r="D248" s="467" t="s">
        <v>2431</v>
      </c>
      <c r="E248" s="468"/>
      <c r="F248" s="469"/>
      <c r="G248" s="24"/>
      <c r="H248" s="24"/>
      <c r="I248" s="183"/>
      <c r="J248" s="23" t="s">
        <v>66</v>
      </c>
      <c r="K248" s="25">
        <f>SUM(SUMIFS(K249:K270,$G249:$G270,{"0","1"}))</f>
        <v>10870</v>
      </c>
      <c r="L248" s="217">
        <f>SUM(SUMIFS(L249:L270,$G249:$G270,{"0","1"}))</f>
        <v>0</v>
      </c>
      <c r="M248" s="25">
        <f>SUM(SUMIFS(M249:M270,$G249:$G270,{"0","1"}))</f>
        <v>4355</v>
      </c>
      <c r="N248" s="40">
        <f>SUM(SUMIFS(N249:N270,$G249:$G270,{"0","1"}))</f>
        <v>0</v>
      </c>
      <c r="O248" s="41"/>
      <c r="P248" s="10">
        <v>2</v>
      </c>
      <c r="Q248" s="41"/>
    </row>
    <row r="249" spans="1:35" ht="18" customHeight="1" x14ac:dyDescent="0.15">
      <c r="A249" s="22" t="s">
        <v>495</v>
      </c>
      <c r="B249" s="26" t="s">
        <v>497</v>
      </c>
      <c r="C249" s="27" t="s">
        <v>496</v>
      </c>
      <c r="D249" s="414" t="s">
        <v>2432</v>
      </c>
      <c r="E249" s="415"/>
      <c r="F249" s="416"/>
      <c r="G249" s="28"/>
      <c r="H249" s="28"/>
      <c r="I249" s="184"/>
      <c r="J249" s="28" t="s">
        <v>68</v>
      </c>
      <c r="K249" s="29">
        <f>SUM(SUMIFS(K250:K258,$G250:$G258,{"0","1"}))</f>
        <v>4285</v>
      </c>
      <c r="L249" s="250">
        <f>SUM(SUMIFS(L250:L258,$G250:$G258,{"0","1"}))</f>
        <v>0</v>
      </c>
      <c r="M249" s="29">
        <f>SUM(SUMIFS(M250:M258,$G250:$G258,{"0","1"}))</f>
        <v>1960</v>
      </c>
      <c r="N249" s="30">
        <f>SUM(SUMIFS(N250:N258,$G250:$G258,{"0","1"}))</f>
        <v>0</v>
      </c>
      <c r="O249" s="31"/>
      <c r="P249" s="10">
        <v>3</v>
      </c>
      <c r="Q249" s="31"/>
    </row>
    <row r="250" spans="1:35" ht="18" customHeight="1" x14ac:dyDescent="0.15">
      <c r="A250" s="22" t="s">
        <v>495</v>
      </c>
      <c r="B250" s="32" t="s">
        <v>497</v>
      </c>
      <c r="C250" s="32" t="s">
        <v>496</v>
      </c>
      <c r="D250" s="533" t="s">
        <v>2217</v>
      </c>
      <c r="E250" s="534"/>
      <c r="F250" s="535"/>
      <c r="G250" s="32" t="s">
        <v>69</v>
      </c>
      <c r="H250" s="33" t="s">
        <v>498</v>
      </c>
      <c r="I250" s="185" t="s">
        <v>1847</v>
      </c>
      <c r="J250" s="33" t="s">
        <v>499</v>
      </c>
      <c r="K250" s="34">
        <v>735</v>
      </c>
      <c r="L250" s="143"/>
      <c r="M250" s="34">
        <v>200</v>
      </c>
      <c r="N250" s="144"/>
      <c r="O250" s="146"/>
      <c r="P250" s="10">
        <v>0</v>
      </c>
      <c r="Q250" s="146" t="s">
        <v>2560</v>
      </c>
    </row>
    <row r="251" spans="1:35" ht="18" customHeight="1" x14ac:dyDescent="0.15">
      <c r="A251" s="22" t="s">
        <v>495</v>
      </c>
      <c r="B251" s="32" t="s">
        <v>497</v>
      </c>
      <c r="C251" s="32" t="s">
        <v>496</v>
      </c>
      <c r="D251" s="533" t="s">
        <v>2217</v>
      </c>
      <c r="E251" s="534"/>
      <c r="F251" s="535"/>
      <c r="G251" s="32" t="s">
        <v>69</v>
      </c>
      <c r="H251" s="33" t="s">
        <v>500</v>
      </c>
      <c r="I251" s="185" t="s">
        <v>1848</v>
      </c>
      <c r="J251" s="33" t="s">
        <v>501</v>
      </c>
      <c r="K251" s="34">
        <v>285</v>
      </c>
      <c r="L251" s="143"/>
      <c r="M251" s="34">
        <v>150</v>
      </c>
      <c r="N251" s="144"/>
      <c r="O251" s="146"/>
      <c r="P251" s="10">
        <v>0</v>
      </c>
      <c r="Q251" s="146" t="s">
        <v>2561</v>
      </c>
      <c r="AH251" s="10">
        <v>1</v>
      </c>
    </row>
    <row r="252" spans="1:35" ht="18" customHeight="1" x14ac:dyDescent="0.15">
      <c r="A252" s="22" t="s">
        <v>495</v>
      </c>
      <c r="B252" s="32" t="s">
        <v>497</v>
      </c>
      <c r="C252" s="32" t="s">
        <v>496</v>
      </c>
      <c r="D252" s="533" t="s">
        <v>2217</v>
      </c>
      <c r="E252" s="534"/>
      <c r="F252" s="535"/>
      <c r="G252" s="32" t="s">
        <v>69</v>
      </c>
      <c r="H252" s="33" t="s">
        <v>502</v>
      </c>
      <c r="I252" s="185" t="s">
        <v>1849</v>
      </c>
      <c r="J252" s="33" t="s">
        <v>503</v>
      </c>
      <c r="K252" s="34">
        <v>1020</v>
      </c>
      <c r="L252" s="143"/>
      <c r="M252" s="34">
        <v>920</v>
      </c>
      <c r="N252" s="144"/>
      <c r="O252" s="146"/>
      <c r="P252" s="10">
        <v>0</v>
      </c>
      <c r="Q252" s="146"/>
    </row>
    <row r="253" spans="1:35" ht="18" customHeight="1" x14ac:dyDescent="0.15">
      <c r="A253" s="22" t="s">
        <v>495</v>
      </c>
      <c r="B253" s="32" t="s">
        <v>497</v>
      </c>
      <c r="C253" s="32" t="s">
        <v>496</v>
      </c>
      <c r="D253" s="533" t="s">
        <v>2217</v>
      </c>
      <c r="E253" s="534"/>
      <c r="F253" s="535"/>
      <c r="G253" s="32" t="s">
        <v>69</v>
      </c>
      <c r="H253" s="33" t="s">
        <v>504</v>
      </c>
      <c r="I253" s="185" t="s">
        <v>1850</v>
      </c>
      <c r="J253" s="33" t="s">
        <v>505</v>
      </c>
      <c r="K253" s="34">
        <v>735</v>
      </c>
      <c r="L253" s="143"/>
      <c r="M253" s="34">
        <v>200</v>
      </c>
      <c r="N253" s="144"/>
      <c r="O253" s="146"/>
      <c r="P253" s="10">
        <v>0</v>
      </c>
      <c r="Q253" s="146"/>
    </row>
    <row r="254" spans="1:35" ht="18" customHeight="1" x14ac:dyDescent="0.15">
      <c r="A254" s="22" t="s">
        <v>495</v>
      </c>
      <c r="B254" s="32" t="s">
        <v>497</v>
      </c>
      <c r="C254" s="32" t="s">
        <v>496</v>
      </c>
      <c r="D254" s="533" t="s">
        <v>2217</v>
      </c>
      <c r="E254" s="534"/>
      <c r="F254" s="535"/>
      <c r="G254" s="32" t="s">
        <v>69</v>
      </c>
      <c r="H254" s="33" t="s">
        <v>506</v>
      </c>
      <c r="I254" s="185" t="s">
        <v>1851</v>
      </c>
      <c r="J254" s="33" t="s">
        <v>507</v>
      </c>
      <c r="K254" s="34">
        <v>240</v>
      </c>
      <c r="L254" s="143"/>
      <c r="M254" s="34">
        <v>40</v>
      </c>
      <c r="N254" s="144"/>
      <c r="O254" s="146"/>
      <c r="P254" s="10">
        <v>0</v>
      </c>
      <c r="Q254" s="146"/>
    </row>
    <row r="255" spans="1:35" ht="18" customHeight="1" x14ac:dyDescent="0.15">
      <c r="A255" s="22" t="s">
        <v>495</v>
      </c>
      <c r="B255" s="32" t="s">
        <v>497</v>
      </c>
      <c r="C255" s="32" t="s">
        <v>496</v>
      </c>
      <c r="D255" s="533" t="s">
        <v>2217</v>
      </c>
      <c r="E255" s="534"/>
      <c r="F255" s="535"/>
      <c r="G255" s="32" t="s">
        <v>69</v>
      </c>
      <c r="H255" s="33" t="s">
        <v>508</v>
      </c>
      <c r="I255" s="185" t="s">
        <v>1852</v>
      </c>
      <c r="J255" s="33" t="s">
        <v>509</v>
      </c>
      <c r="K255" s="34">
        <v>325</v>
      </c>
      <c r="L255" s="143"/>
      <c r="M255" s="34">
        <v>50</v>
      </c>
      <c r="N255" s="144"/>
      <c r="O255" s="146"/>
      <c r="P255" s="10">
        <v>0</v>
      </c>
      <c r="Q255" s="146"/>
    </row>
    <row r="256" spans="1:35" ht="18" customHeight="1" x14ac:dyDescent="0.15">
      <c r="A256" s="22" t="s">
        <v>495</v>
      </c>
      <c r="B256" s="32" t="s">
        <v>497</v>
      </c>
      <c r="C256" s="32" t="s">
        <v>496</v>
      </c>
      <c r="D256" s="533" t="s">
        <v>2217</v>
      </c>
      <c r="E256" s="534"/>
      <c r="F256" s="535"/>
      <c r="G256" s="32" t="s">
        <v>69</v>
      </c>
      <c r="H256" s="33" t="s">
        <v>510</v>
      </c>
      <c r="I256" s="185" t="s">
        <v>1853</v>
      </c>
      <c r="J256" s="33" t="s">
        <v>511</v>
      </c>
      <c r="K256" s="34">
        <v>550</v>
      </c>
      <c r="L256" s="143"/>
      <c r="M256" s="34">
        <v>200</v>
      </c>
      <c r="N256" s="144"/>
      <c r="O256" s="146"/>
      <c r="P256" s="10">
        <v>0</v>
      </c>
      <c r="Q256" s="146"/>
    </row>
    <row r="257" spans="1:35" ht="18" customHeight="1" x14ac:dyDescent="0.15">
      <c r="A257" s="22" t="s">
        <v>495</v>
      </c>
      <c r="B257" s="32" t="s">
        <v>497</v>
      </c>
      <c r="C257" s="32" t="s">
        <v>496</v>
      </c>
      <c r="D257" s="533" t="s">
        <v>2217</v>
      </c>
      <c r="E257" s="534"/>
      <c r="F257" s="535"/>
      <c r="G257" s="32" t="s">
        <v>69</v>
      </c>
      <c r="H257" s="33" t="s">
        <v>512</v>
      </c>
      <c r="I257" s="185" t="s">
        <v>1854</v>
      </c>
      <c r="J257" s="33" t="s">
        <v>513</v>
      </c>
      <c r="K257" s="34">
        <v>370</v>
      </c>
      <c r="L257" s="143"/>
      <c r="M257" s="34">
        <v>200</v>
      </c>
      <c r="N257" s="144"/>
      <c r="O257" s="146"/>
      <c r="P257" s="10">
        <v>0</v>
      </c>
      <c r="Q257" s="146"/>
      <c r="AH257" s="10">
        <v>1</v>
      </c>
    </row>
    <row r="258" spans="1:35" ht="18" customHeight="1" x14ac:dyDescent="0.15">
      <c r="A258" s="22" t="s">
        <v>495</v>
      </c>
      <c r="B258" s="32" t="s">
        <v>497</v>
      </c>
      <c r="C258" s="32" t="s">
        <v>496</v>
      </c>
      <c r="D258" s="533" t="s">
        <v>2217</v>
      </c>
      <c r="E258" s="534"/>
      <c r="F258" s="535"/>
      <c r="G258" s="32" t="s">
        <v>69</v>
      </c>
      <c r="H258" s="33" t="s">
        <v>514</v>
      </c>
      <c r="I258" s="185" t="s">
        <v>1855</v>
      </c>
      <c r="J258" s="33" t="s">
        <v>515</v>
      </c>
      <c r="K258" s="34">
        <v>25</v>
      </c>
      <c r="L258" s="143"/>
      <c r="M258" s="34">
        <v>0</v>
      </c>
      <c r="N258" s="144"/>
      <c r="O258" s="146"/>
      <c r="P258" s="10">
        <v>0</v>
      </c>
      <c r="Q258" s="146"/>
    </row>
    <row r="259" spans="1:35" ht="18" customHeight="1" x14ac:dyDescent="0.15">
      <c r="A259" s="22" t="s">
        <v>495</v>
      </c>
      <c r="B259" s="26" t="s">
        <v>497</v>
      </c>
      <c r="C259" s="27" t="s">
        <v>516</v>
      </c>
      <c r="D259" s="414" t="s">
        <v>2433</v>
      </c>
      <c r="E259" s="415"/>
      <c r="F259" s="416"/>
      <c r="G259" s="28"/>
      <c r="H259" s="28"/>
      <c r="I259" s="184"/>
      <c r="J259" s="28" t="s">
        <v>68</v>
      </c>
      <c r="K259" s="29">
        <f>SUM(SUMIFS(K260:K270,$G260:$G270,{"0","1"}))</f>
        <v>6585</v>
      </c>
      <c r="L259" s="250">
        <f>SUM(SUMIFS(L260:L270,$G260:$G270,{"0","1"}))</f>
        <v>0</v>
      </c>
      <c r="M259" s="29">
        <f>SUM(SUMIFS(M260:M270,$G260:$G270,{"0","1"}))</f>
        <v>2395</v>
      </c>
      <c r="N259" s="30">
        <f>SUM(SUMIFS(N260:N270,$G260:$G270,{"0","1"}))</f>
        <v>0</v>
      </c>
      <c r="O259" s="31"/>
      <c r="P259" s="10">
        <v>3</v>
      </c>
      <c r="Q259" s="31"/>
    </row>
    <row r="260" spans="1:35" ht="18" customHeight="1" x14ac:dyDescent="0.15">
      <c r="A260" s="22" t="s">
        <v>495</v>
      </c>
      <c r="B260" s="32" t="s">
        <v>497</v>
      </c>
      <c r="C260" s="32" t="s">
        <v>516</v>
      </c>
      <c r="D260" s="539" t="s">
        <v>2218</v>
      </c>
      <c r="E260" s="540"/>
      <c r="F260" s="541"/>
      <c r="G260" s="32" t="s">
        <v>69</v>
      </c>
      <c r="H260" s="33" t="s">
        <v>517</v>
      </c>
      <c r="I260" s="185" t="s">
        <v>1856</v>
      </c>
      <c r="J260" s="33" t="s">
        <v>518</v>
      </c>
      <c r="K260" s="34">
        <v>975</v>
      </c>
      <c r="L260" s="143"/>
      <c r="M260" s="34">
        <v>375</v>
      </c>
      <c r="N260" s="144"/>
      <c r="O260" s="146"/>
      <c r="P260" s="10">
        <v>0</v>
      </c>
      <c r="Q260" s="146"/>
    </row>
    <row r="261" spans="1:35" ht="18" customHeight="1" x14ac:dyDescent="0.15">
      <c r="A261" s="22" t="s">
        <v>495</v>
      </c>
      <c r="B261" s="32" t="s">
        <v>497</v>
      </c>
      <c r="C261" s="32" t="s">
        <v>516</v>
      </c>
      <c r="D261" s="539" t="s">
        <v>2218</v>
      </c>
      <c r="E261" s="540"/>
      <c r="F261" s="541"/>
      <c r="G261" s="32" t="s">
        <v>69</v>
      </c>
      <c r="H261" s="33" t="s">
        <v>519</v>
      </c>
      <c r="I261" s="185" t="s">
        <v>1857</v>
      </c>
      <c r="J261" s="33" t="s">
        <v>520</v>
      </c>
      <c r="K261" s="34">
        <v>1010</v>
      </c>
      <c r="L261" s="143"/>
      <c r="M261" s="34">
        <v>550</v>
      </c>
      <c r="N261" s="144"/>
      <c r="O261" s="146"/>
      <c r="P261" s="10">
        <v>0</v>
      </c>
      <c r="Q261" s="146"/>
      <c r="AH261" s="10">
        <v>1</v>
      </c>
    </row>
    <row r="262" spans="1:35" ht="18" customHeight="1" x14ac:dyDescent="0.15">
      <c r="A262" s="22" t="s">
        <v>495</v>
      </c>
      <c r="B262" s="32" t="s">
        <v>497</v>
      </c>
      <c r="C262" s="32" t="s">
        <v>516</v>
      </c>
      <c r="D262" s="539" t="s">
        <v>2218</v>
      </c>
      <c r="E262" s="540"/>
      <c r="F262" s="541"/>
      <c r="G262" s="32" t="s">
        <v>69</v>
      </c>
      <c r="H262" s="33" t="s">
        <v>521</v>
      </c>
      <c r="I262" s="185" t="s">
        <v>1858</v>
      </c>
      <c r="J262" s="33" t="s">
        <v>522</v>
      </c>
      <c r="K262" s="34">
        <v>985</v>
      </c>
      <c r="L262" s="143"/>
      <c r="M262" s="34">
        <v>250</v>
      </c>
      <c r="N262" s="144"/>
      <c r="O262" s="301"/>
      <c r="P262" s="10">
        <v>0</v>
      </c>
      <c r="Q262" s="301"/>
    </row>
    <row r="263" spans="1:35" ht="18" customHeight="1" x14ac:dyDescent="0.15">
      <c r="A263" s="22" t="s">
        <v>495</v>
      </c>
      <c r="B263" s="32" t="s">
        <v>497</v>
      </c>
      <c r="C263" s="32" t="s">
        <v>516</v>
      </c>
      <c r="D263" s="539" t="s">
        <v>2218</v>
      </c>
      <c r="E263" s="540"/>
      <c r="F263" s="541"/>
      <c r="G263" s="32" t="s">
        <v>69</v>
      </c>
      <c r="H263" s="33" t="s">
        <v>523</v>
      </c>
      <c r="I263" s="185" t="s">
        <v>1859</v>
      </c>
      <c r="J263" s="33" t="s">
        <v>524</v>
      </c>
      <c r="K263" s="34">
        <v>415</v>
      </c>
      <c r="L263" s="143"/>
      <c r="M263" s="34">
        <v>160</v>
      </c>
      <c r="N263" s="144"/>
      <c r="O263" s="146"/>
      <c r="P263" s="10">
        <v>0</v>
      </c>
      <c r="Q263" s="146" t="s">
        <v>2562</v>
      </c>
      <c r="AH263" s="10">
        <v>1</v>
      </c>
    </row>
    <row r="264" spans="1:35" ht="18" customHeight="1" x14ac:dyDescent="0.15">
      <c r="A264" s="22" t="s">
        <v>495</v>
      </c>
      <c r="B264" s="32" t="s">
        <v>497</v>
      </c>
      <c r="C264" s="32" t="s">
        <v>516</v>
      </c>
      <c r="D264" s="539" t="s">
        <v>2218</v>
      </c>
      <c r="E264" s="540"/>
      <c r="F264" s="541"/>
      <c r="G264" s="32" t="s">
        <v>69</v>
      </c>
      <c r="H264" s="33" t="s">
        <v>525</v>
      </c>
      <c r="I264" s="185" t="s">
        <v>1860</v>
      </c>
      <c r="J264" s="33" t="s">
        <v>526</v>
      </c>
      <c r="K264" s="34">
        <v>270</v>
      </c>
      <c r="L264" s="143"/>
      <c r="M264" s="34">
        <v>110</v>
      </c>
      <c r="N264" s="144"/>
      <c r="O264" s="301"/>
      <c r="P264" s="10">
        <v>0</v>
      </c>
      <c r="Q264" s="301"/>
    </row>
    <row r="265" spans="1:35" ht="18" customHeight="1" x14ac:dyDescent="0.15">
      <c r="A265" s="22" t="s">
        <v>495</v>
      </c>
      <c r="B265" s="32" t="s">
        <v>497</v>
      </c>
      <c r="C265" s="32" t="s">
        <v>516</v>
      </c>
      <c r="D265" s="539" t="s">
        <v>2218</v>
      </c>
      <c r="E265" s="540"/>
      <c r="F265" s="541"/>
      <c r="G265" s="32" t="s">
        <v>69</v>
      </c>
      <c r="H265" s="33" t="s">
        <v>527</v>
      </c>
      <c r="I265" s="185" t="s">
        <v>1861</v>
      </c>
      <c r="J265" s="33" t="s">
        <v>528</v>
      </c>
      <c r="K265" s="34">
        <v>830</v>
      </c>
      <c r="L265" s="143"/>
      <c r="M265" s="34">
        <v>300</v>
      </c>
      <c r="N265" s="144"/>
      <c r="O265" s="146"/>
      <c r="P265" s="10">
        <v>0</v>
      </c>
      <c r="Q265" s="146"/>
    </row>
    <row r="266" spans="1:35" ht="18" customHeight="1" x14ac:dyDescent="0.15">
      <c r="A266" s="22" t="s">
        <v>495</v>
      </c>
      <c r="B266" s="32" t="s">
        <v>497</v>
      </c>
      <c r="C266" s="32" t="s">
        <v>516</v>
      </c>
      <c r="D266" s="539" t="s">
        <v>2218</v>
      </c>
      <c r="E266" s="540"/>
      <c r="F266" s="541"/>
      <c r="G266" s="32" t="s">
        <v>69</v>
      </c>
      <c r="H266" s="33" t="s">
        <v>529</v>
      </c>
      <c r="I266" s="185" t="s">
        <v>1862</v>
      </c>
      <c r="J266" s="88" t="s">
        <v>530</v>
      </c>
      <c r="K266" s="89">
        <v>530</v>
      </c>
      <c r="L266" s="143"/>
      <c r="M266" s="92">
        <v>50</v>
      </c>
      <c r="N266" s="212"/>
      <c r="O266" s="146"/>
      <c r="P266" s="10">
        <v>0</v>
      </c>
      <c r="Q266" s="146"/>
    </row>
    <row r="267" spans="1:35" ht="18" customHeight="1" x14ac:dyDescent="0.15">
      <c r="A267" s="22" t="s">
        <v>495</v>
      </c>
      <c r="B267" s="32" t="s">
        <v>497</v>
      </c>
      <c r="C267" s="32" t="s">
        <v>516</v>
      </c>
      <c r="D267" s="539" t="s">
        <v>2218</v>
      </c>
      <c r="E267" s="540"/>
      <c r="F267" s="541"/>
      <c r="G267" s="32" t="s">
        <v>69</v>
      </c>
      <c r="H267" s="33" t="s">
        <v>531</v>
      </c>
      <c r="I267" s="185" t="s">
        <v>1863</v>
      </c>
      <c r="J267" s="33" t="s">
        <v>532</v>
      </c>
      <c r="K267" s="34">
        <v>1005</v>
      </c>
      <c r="L267" s="143"/>
      <c r="M267" s="34">
        <v>390</v>
      </c>
      <c r="N267" s="144"/>
      <c r="O267" s="301"/>
      <c r="P267" s="10">
        <v>0</v>
      </c>
      <c r="Q267" s="301"/>
      <c r="AH267" s="10">
        <v>1</v>
      </c>
    </row>
    <row r="268" spans="1:35" ht="18" customHeight="1" x14ac:dyDescent="0.15">
      <c r="A268" s="22" t="s">
        <v>495</v>
      </c>
      <c r="B268" s="32" t="s">
        <v>497</v>
      </c>
      <c r="C268" s="32" t="s">
        <v>516</v>
      </c>
      <c r="D268" s="539" t="s">
        <v>2218</v>
      </c>
      <c r="E268" s="540"/>
      <c r="F268" s="541"/>
      <c r="G268" s="32" t="s">
        <v>69</v>
      </c>
      <c r="H268" s="33" t="s">
        <v>533</v>
      </c>
      <c r="I268" s="185" t="s">
        <v>1864</v>
      </c>
      <c r="J268" s="33" t="s">
        <v>534</v>
      </c>
      <c r="K268" s="34">
        <v>365</v>
      </c>
      <c r="L268" s="143"/>
      <c r="M268" s="34">
        <v>60</v>
      </c>
      <c r="N268" s="144"/>
      <c r="O268" s="146"/>
      <c r="P268" s="10">
        <v>0</v>
      </c>
      <c r="Q268" s="146"/>
    </row>
    <row r="269" spans="1:35" ht="15.75" customHeight="1" x14ac:dyDescent="0.15">
      <c r="A269" s="22" t="s">
        <v>495</v>
      </c>
      <c r="B269" s="32" t="s">
        <v>497</v>
      </c>
      <c r="C269" s="32" t="s">
        <v>516</v>
      </c>
      <c r="D269" s="539" t="s">
        <v>2218</v>
      </c>
      <c r="E269" s="540"/>
      <c r="F269" s="541"/>
      <c r="G269" s="32" t="s">
        <v>69</v>
      </c>
      <c r="H269" s="33" t="s">
        <v>535</v>
      </c>
      <c r="I269" s="185" t="s">
        <v>1865</v>
      </c>
      <c r="J269" s="33" t="s">
        <v>536</v>
      </c>
      <c r="K269" s="34">
        <v>200</v>
      </c>
      <c r="L269" s="143"/>
      <c r="M269" s="34">
        <v>20</v>
      </c>
      <c r="N269" s="144"/>
      <c r="O269" s="146"/>
      <c r="P269" s="10">
        <v>0</v>
      </c>
      <c r="Q269" s="146"/>
    </row>
    <row r="270" spans="1:35" ht="18" hidden="1" customHeight="1" x14ac:dyDescent="0.15">
      <c r="A270" s="22" t="s">
        <v>495</v>
      </c>
      <c r="B270" s="32" t="s">
        <v>497</v>
      </c>
      <c r="C270" s="32" t="s">
        <v>516</v>
      </c>
      <c r="D270" s="542" t="s">
        <v>2218</v>
      </c>
      <c r="E270" s="543"/>
      <c r="F270" s="544"/>
      <c r="G270" s="32" t="s">
        <v>69</v>
      </c>
      <c r="H270" s="33" t="s">
        <v>537</v>
      </c>
      <c r="I270" s="185" t="s">
        <v>1866</v>
      </c>
      <c r="J270" s="91" t="s">
        <v>538</v>
      </c>
      <c r="K270" s="92">
        <v>0</v>
      </c>
      <c r="L270" s="143"/>
      <c r="M270" s="34">
        <v>130</v>
      </c>
      <c r="N270" s="144"/>
      <c r="O270" s="299"/>
      <c r="P270" s="10">
        <v>0</v>
      </c>
      <c r="Q270" s="299"/>
      <c r="AI270" s="10">
        <v>2</v>
      </c>
    </row>
    <row r="271" spans="1:35" ht="18" customHeight="1" x14ac:dyDescent="0.15">
      <c r="A271" s="22" t="s">
        <v>539</v>
      </c>
      <c r="B271" s="23"/>
      <c r="C271" s="24" t="s">
        <v>540</v>
      </c>
      <c r="D271" s="467" t="s">
        <v>2434</v>
      </c>
      <c r="E271" s="468"/>
      <c r="F271" s="469"/>
      <c r="G271" s="24"/>
      <c r="H271" s="24"/>
      <c r="I271" s="183"/>
      <c r="J271" s="23" t="s">
        <v>66</v>
      </c>
      <c r="K271" s="25">
        <f>SUM(SUMIFS(K272:K278,$G272:$G278,{"0","1"}))</f>
        <v>1380</v>
      </c>
      <c r="L271" s="217">
        <f>SUM(SUMIFS(L272:L278,$G272:$G278,{"0","1"}))</f>
        <v>0</v>
      </c>
      <c r="M271" s="25">
        <f>SUM(SUMIFS(M272:M277,$G272:$G277,{"0","1"}))</f>
        <v>745</v>
      </c>
      <c r="N271" s="40">
        <f>SUM(SUMIFS(N272:N277,$G272:$G277,{"0","1"}))</f>
        <v>0</v>
      </c>
      <c r="O271" s="41"/>
      <c r="P271" s="10">
        <v>2</v>
      </c>
      <c r="Q271" s="41"/>
    </row>
    <row r="272" spans="1:35" ht="22.5" hidden="1" x14ac:dyDescent="0.15">
      <c r="A272" s="22" t="s">
        <v>539</v>
      </c>
      <c r="B272" s="32" t="s">
        <v>541</v>
      </c>
      <c r="C272" s="32" t="s">
        <v>540</v>
      </c>
      <c r="D272" s="545" t="s">
        <v>2219</v>
      </c>
      <c r="E272" s="546"/>
      <c r="F272" s="547"/>
      <c r="G272" s="32" t="s">
        <v>69</v>
      </c>
      <c r="H272" s="33" t="s">
        <v>542</v>
      </c>
      <c r="I272" s="186" t="s">
        <v>1867</v>
      </c>
      <c r="J272" s="91" t="s">
        <v>543</v>
      </c>
      <c r="K272" s="92">
        <v>0</v>
      </c>
      <c r="L272" s="143"/>
      <c r="M272" s="34">
        <v>0</v>
      </c>
      <c r="N272" s="144"/>
      <c r="O272" s="299"/>
      <c r="P272" s="10">
        <v>0</v>
      </c>
      <c r="Q272" s="299"/>
      <c r="AI272" s="10">
        <v>2</v>
      </c>
    </row>
    <row r="273" spans="1:35" ht="18" customHeight="1" x14ac:dyDescent="0.15">
      <c r="A273" s="22" t="s">
        <v>539</v>
      </c>
      <c r="B273" s="32" t="s">
        <v>541</v>
      </c>
      <c r="C273" s="32" t="s">
        <v>540</v>
      </c>
      <c r="D273" s="548" t="s">
        <v>2219</v>
      </c>
      <c r="E273" s="549"/>
      <c r="F273" s="550"/>
      <c r="G273" s="32" t="s">
        <v>69</v>
      </c>
      <c r="H273" s="33" t="s">
        <v>544</v>
      </c>
      <c r="I273" s="185" t="s">
        <v>1868</v>
      </c>
      <c r="J273" s="88" t="s">
        <v>545</v>
      </c>
      <c r="K273" s="34">
        <v>230</v>
      </c>
      <c r="L273" s="143"/>
      <c r="M273" s="34">
        <v>0</v>
      </c>
      <c r="N273" s="144"/>
      <c r="O273" s="146"/>
      <c r="P273" s="10">
        <v>0</v>
      </c>
      <c r="Q273" s="146"/>
    </row>
    <row r="274" spans="1:35" ht="18" hidden="1" customHeight="1" x14ac:dyDescent="0.15">
      <c r="A274" s="22" t="s">
        <v>539</v>
      </c>
      <c r="B274" s="32" t="s">
        <v>541</v>
      </c>
      <c r="C274" s="32" t="s">
        <v>540</v>
      </c>
      <c r="D274" s="545" t="s">
        <v>2219</v>
      </c>
      <c r="E274" s="546"/>
      <c r="F274" s="547"/>
      <c r="G274" s="32" t="s">
        <v>69</v>
      </c>
      <c r="H274" s="33" t="s">
        <v>546</v>
      </c>
      <c r="I274" s="185" t="s">
        <v>1869</v>
      </c>
      <c r="J274" s="91" t="s">
        <v>547</v>
      </c>
      <c r="K274" s="92">
        <v>0</v>
      </c>
      <c r="L274" s="143"/>
      <c r="M274" s="34">
        <v>185</v>
      </c>
      <c r="N274" s="144"/>
      <c r="O274" s="146"/>
      <c r="P274" s="10">
        <v>0</v>
      </c>
      <c r="Q274" s="146" t="s">
        <v>2340</v>
      </c>
      <c r="AI274" s="10">
        <v>2</v>
      </c>
    </row>
    <row r="275" spans="1:35" ht="18" customHeight="1" x14ac:dyDescent="0.15">
      <c r="A275" s="85" t="s">
        <v>2152</v>
      </c>
      <c r="B275" s="32" t="s">
        <v>541</v>
      </c>
      <c r="C275" s="32" t="s">
        <v>540</v>
      </c>
      <c r="D275" s="548" t="s">
        <v>2219</v>
      </c>
      <c r="E275" s="549"/>
      <c r="F275" s="550"/>
      <c r="G275" s="32" t="s">
        <v>69</v>
      </c>
      <c r="H275" s="33" t="s">
        <v>548</v>
      </c>
      <c r="I275" s="185" t="s">
        <v>1870</v>
      </c>
      <c r="J275" s="33" t="s">
        <v>549</v>
      </c>
      <c r="K275" s="34">
        <v>335</v>
      </c>
      <c r="L275" s="143"/>
      <c r="M275" s="34">
        <v>200</v>
      </c>
      <c r="N275" s="144"/>
      <c r="O275" s="146"/>
      <c r="P275" s="10">
        <v>0</v>
      </c>
      <c r="Q275" s="146" t="s">
        <v>2576</v>
      </c>
      <c r="AH275" s="10">
        <v>1</v>
      </c>
    </row>
    <row r="276" spans="1:35" ht="18" customHeight="1" x14ac:dyDescent="0.15">
      <c r="A276" s="22" t="s">
        <v>539</v>
      </c>
      <c r="B276" s="32" t="s">
        <v>541</v>
      </c>
      <c r="C276" s="32" t="s">
        <v>540</v>
      </c>
      <c r="D276" s="548" t="s">
        <v>2219</v>
      </c>
      <c r="E276" s="549"/>
      <c r="F276" s="550"/>
      <c r="G276" s="32" t="s">
        <v>69</v>
      </c>
      <c r="H276" s="33" t="s">
        <v>1871</v>
      </c>
      <c r="I276" s="185" t="s">
        <v>1872</v>
      </c>
      <c r="J276" s="33" t="s">
        <v>1608</v>
      </c>
      <c r="K276" s="34">
        <v>385</v>
      </c>
      <c r="L276" s="143"/>
      <c r="M276" s="34">
        <v>190</v>
      </c>
      <c r="N276" s="144"/>
      <c r="O276" s="146"/>
      <c r="P276" s="10">
        <v>0</v>
      </c>
      <c r="Q276" s="146"/>
    </row>
    <row r="277" spans="1:35" ht="18" customHeight="1" x14ac:dyDescent="0.15">
      <c r="A277" s="22" t="s">
        <v>539</v>
      </c>
      <c r="B277" s="32" t="s">
        <v>541</v>
      </c>
      <c r="C277" s="32" t="s">
        <v>540</v>
      </c>
      <c r="D277" s="548" t="s">
        <v>2219</v>
      </c>
      <c r="E277" s="549"/>
      <c r="F277" s="550"/>
      <c r="G277" s="32" t="s">
        <v>69</v>
      </c>
      <c r="H277" s="33" t="s">
        <v>1611</v>
      </c>
      <c r="I277" s="185" t="s">
        <v>1873</v>
      </c>
      <c r="J277" s="33" t="s">
        <v>1610</v>
      </c>
      <c r="K277" s="34">
        <v>365</v>
      </c>
      <c r="L277" s="143"/>
      <c r="M277" s="34">
        <v>170</v>
      </c>
      <c r="N277" s="144"/>
      <c r="O277" s="146"/>
      <c r="P277" s="10">
        <v>0</v>
      </c>
      <c r="Q277" s="146"/>
    </row>
    <row r="278" spans="1:35" ht="18" customHeight="1" x14ac:dyDescent="0.15">
      <c r="A278" s="22" t="s">
        <v>539</v>
      </c>
      <c r="B278" s="32" t="s">
        <v>541</v>
      </c>
      <c r="C278" s="32" t="s">
        <v>540</v>
      </c>
      <c r="D278" s="548" t="s">
        <v>2219</v>
      </c>
      <c r="E278" s="549"/>
      <c r="F278" s="550"/>
      <c r="G278" s="32" t="s">
        <v>2491</v>
      </c>
      <c r="H278" s="33" t="s">
        <v>2607</v>
      </c>
      <c r="I278" s="185" t="s">
        <v>2492</v>
      </c>
      <c r="J278" s="33" t="s">
        <v>2490</v>
      </c>
      <c r="K278" s="34">
        <v>65</v>
      </c>
      <c r="L278" s="143"/>
      <c r="M278" s="34"/>
      <c r="N278" s="144"/>
      <c r="O278" s="146"/>
      <c r="P278" s="10">
        <v>0</v>
      </c>
      <c r="Q278" s="146" t="s">
        <v>2577</v>
      </c>
    </row>
    <row r="279" spans="1:35" ht="18" customHeight="1" x14ac:dyDescent="0.15">
      <c r="A279" s="22" t="s">
        <v>550</v>
      </c>
      <c r="B279" s="23"/>
      <c r="C279" s="24" t="s">
        <v>551</v>
      </c>
      <c r="D279" s="467" t="s">
        <v>2435</v>
      </c>
      <c r="E279" s="468"/>
      <c r="F279" s="469"/>
      <c r="G279" s="24"/>
      <c r="H279" s="24"/>
      <c r="I279" s="183"/>
      <c r="J279" s="23" t="s">
        <v>66</v>
      </c>
      <c r="K279" s="25">
        <f>SUM(SUMIFS(K280:K282,$G280:$G282,{"0","1"}))</f>
        <v>1245</v>
      </c>
      <c r="L279" s="217">
        <f>SUM(SUMIFS(L280:L282,$G280:$G282,{"0","1"}))</f>
        <v>0</v>
      </c>
      <c r="M279" s="25">
        <f>SUM(SUMIFS(M280:M282,$G280:$G282,{"0","1"}))</f>
        <v>400</v>
      </c>
      <c r="N279" s="40">
        <f>SUM(SUMIFS(N280:N282,$G280:$G282,{"0","1"}))</f>
        <v>0</v>
      </c>
      <c r="O279" s="41"/>
      <c r="P279" s="10">
        <v>2</v>
      </c>
      <c r="Q279" s="41"/>
    </row>
    <row r="280" spans="1:35" ht="18" customHeight="1" x14ac:dyDescent="0.15">
      <c r="A280" s="22" t="s">
        <v>550</v>
      </c>
      <c r="B280" s="32" t="s">
        <v>552</v>
      </c>
      <c r="C280" s="32" t="s">
        <v>551</v>
      </c>
      <c r="D280" s="551" t="s">
        <v>2238</v>
      </c>
      <c r="E280" s="552"/>
      <c r="F280" s="553"/>
      <c r="G280" s="32" t="s">
        <v>69</v>
      </c>
      <c r="H280" s="33" t="s">
        <v>553</v>
      </c>
      <c r="I280" s="185" t="s">
        <v>1874</v>
      </c>
      <c r="J280" s="33" t="s">
        <v>554</v>
      </c>
      <c r="K280" s="34">
        <v>315</v>
      </c>
      <c r="L280" s="143"/>
      <c r="M280" s="34">
        <v>100</v>
      </c>
      <c r="N280" s="144"/>
      <c r="O280" s="146"/>
      <c r="P280" s="10">
        <v>0</v>
      </c>
      <c r="Q280" s="146"/>
    </row>
    <row r="281" spans="1:35" ht="18" customHeight="1" x14ac:dyDescent="0.15">
      <c r="A281" s="22" t="s">
        <v>550</v>
      </c>
      <c r="B281" s="32" t="s">
        <v>552</v>
      </c>
      <c r="C281" s="32" t="s">
        <v>551</v>
      </c>
      <c r="D281" s="551" t="s">
        <v>2238</v>
      </c>
      <c r="E281" s="552"/>
      <c r="F281" s="553"/>
      <c r="G281" s="32" t="s">
        <v>69</v>
      </c>
      <c r="H281" s="33" t="s">
        <v>555</v>
      </c>
      <c r="I281" s="185" t="s">
        <v>1875</v>
      </c>
      <c r="J281" s="33" t="s">
        <v>556</v>
      </c>
      <c r="K281" s="34">
        <v>325</v>
      </c>
      <c r="L281" s="143"/>
      <c r="M281" s="34">
        <v>100</v>
      </c>
      <c r="N281" s="144"/>
      <c r="O281" s="146"/>
      <c r="P281" s="10">
        <v>0</v>
      </c>
      <c r="Q281" s="146"/>
    </row>
    <row r="282" spans="1:35" ht="18" customHeight="1" x14ac:dyDescent="0.15">
      <c r="A282" s="22" t="s">
        <v>550</v>
      </c>
      <c r="B282" s="32" t="s">
        <v>552</v>
      </c>
      <c r="C282" s="32" t="s">
        <v>551</v>
      </c>
      <c r="D282" s="551" t="s">
        <v>2238</v>
      </c>
      <c r="E282" s="552"/>
      <c r="F282" s="553"/>
      <c r="G282" s="32" t="s">
        <v>69</v>
      </c>
      <c r="H282" s="33" t="s">
        <v>557</v>
      </c>
      <c r="I282" s="185" t="s">
        <v>1876</v>
      </c>
      <c r="J282" s="33" t="s">
        <v>558</v>
      </c>
      <c r="K282" s="34">
        <v>605</v>
      </c>
      <c r="L282" s="143"/>
      <c r="M282" s="34">
        <v>200</v>
      </c>
      <c r="N282" s="144"/>
      <c r="O282" s="146"/>
      <c r="P282" s="10">
        <v>0</v>
      </c>
      <c r="Q282" s="146"/>
    </row>
    <row r="283" spans="1:35" ht="18" customHeight="1" x14ac:dyDescent="0.15">
      <c r="A283" s="22" t="s">
        <v>559</v>
      </c>
      <c r="B283" s="23"/>
      <c r="C283" s="24" t="s">
        <v>560</v>
      </c>
      <c r="D283" s="467" t="s">
        <v>2436</v>
      </c>
      <c r="E283" s="468"/>
      <c r="F283" s="469"/>
      <c r="G283" s="24"/>
      <c r="H283" s="24"/>
      <c r="I283" s="183"/>
      <c r="J283" s="23" t="s">
        <v>66</v>
      </c>
      <c r="K283" s="25">
        <f>SUM(SUMIFS(K284:K295,$G284:$G295,{"0","1"}))</f>
        <v>3305</v>
      </c>
      <c r="L283" s="217">
        <f>SUM(SUMIFS(L284:L295,$G284:$G295,{"0","1"}))</f>
        <v>0</v>
      </c>
      <c r="M283" s="25">
        <f>SUM(SUMIFS(M284:M295,$G284:$G295,{"0","1"}))</f>
        <v>840</v>
      </c>
      <c r="N283" s="40">
        <f>SUM(SUMIFS(N284:N295,$G284:$G295,{"0","1"}))</f>
        <v>0</v>
      </c>
      <c r="O283" s="41"/>
      <c r="P283" s="10">
        <v>2</v>
      </c>
      <c r="Q283" s="41"/>
    </row>
    <row r="284" spans="1:35" ht="18" customHeight="1" x14ac:dyDescent="0.15">
      <c r="A284" s="22" t="s">
        <v>559</v>
      </c>
      <c r="B284" s="32" t="s">
        <v>561</v>
      </c>
      <c r="C284" s="32" t="s">
        <v>560</v>
      </c>
      <c r="D284" s="554" t="s">
        <v>2220</v>
      </c>
      <c r="E284" s="555"/>
      <c r="F284" s="556"/>
      <c r="G284" s="32" t="s">
        <v>69</v>
      </c>
      <c r="H284" s="33" t="s">
        <v>562</v>
      </c>
      <c r="I284" s="185" t="s">
        <v>1877</v>
      </c>
      <c r="J284" s="33" t="s">
        <v>563</v>
      </c>
      <c r="K284" s="34">
        <v>310</v>
      </c>
      <c r="L284" s="143"/>
      <c r="M284" s="34">
        <v>100</v>
      </c>
      <c r="N284" s="144"/>
      <c r="O284" s="146"/>
      <c r="P284" s="10">
        <v>0</v>
      </c>
      <c r="Q284" s="146"/>
    </row>
    <row r="285" spans="1:35" ht="18" customHeight="1" x14ac:dyDescent="0.15">
      <c r="A285" s="22" t="s">
        <v>559</v>
      </c>
      <c r="B285" s="32" t="s">
        <v>561</v>
      </c>
      <c r="C285" s="32" t="s">
        <v>560</v>
      </c>
      <c r="D285" s="554" t="s">
        <v>2220</v>
      </c>
      <c r="E285" s="555"/>
      <c r="F285" s="556"/>
      <c r="G285" s="32" t="s">
        <v>69</v>
      </c>
      <c r="H285" s="33" t="s">
        <v>564</v>
      </c>
      <c r="I285" s="185" t="s">
        <v>1878</v>
      </c>
      <c r="J285" s="33" t="s">
        <v>565</v>
      </c>
      <c r="K285" s="34">
        <v>160</v>
      </c>
      <c r="L285" s="143"/>
      <c r="M285" s="34">
        <v>50</v>
      </c>
      <c r="N285" s="144"/>
      <c r="O285" s="146"/>
      <c r="P285" s="10">
        <v>0</v>
      </c>
      <c r="Q285" s="146"/>
    </row>
    <row r="286" spans="1:35" ht="18" hidden="1" customHeight="1" x14ac:dyDescent="0.15">
      <c r="A286" s="22" t="s">
        <v>559</v>
      </c>
      <c r="B286" s="32" t="s">
        <v>561</v>
      </c>
      <c r="C286" s="32" t="s">
        <v>560</v>
      </c>
      <c r="D286" s="557" t="s">
        <v>2220</v>
      </c>
      <c r="E286" s="558"/>
      <c r="F286" s="559"/>
      <c r="G286" s="32" t="s">
        <v>69</v>
      </c>
      <c r="H286" s="33" t="s">
        <v>566</v>
      </c>
      <c r="I286" s="185" t="s">
        <v>1879</v>
      </c>
      <c r="J286" s="91" t="s">
        <v>567</v>
      </c>
      <c r="K286" s="92">
        <v>0</v>
      </c>
      <c r="L286" s="264"/>
      <c r="M286" s="92">
        <v>50</v>
      </c>
      <c r="N286" s="212"/>
      <c r="O286" s="146"/>
      <c r="P286" s="10">
        <v>0</v>
      </c>
      <c r="Q286" s="146" t="s">
        <v>2563</v>
      </c>
      <c r="AI286" s="10">
        <v>2</v>
      </c>
    </row>
    <row r="287" spans="1:35" ht="18" customHeight="1" x14ac:dyDescent="0.15">
      <c r="A287" s="22" t="s">
        <v>559</v>
      </c>
      <c r="B287" s="32" t="s">
        <v>561</v>
      </c>
      <c r="C287" s="32" t="s">
        <v>560</v>
      </c>
      <c r="D287" s="554" t="s">
        <v>2220</v>
      </c>
      <c r="E287" s="555"/>
      <c r="F287" s="556"/>
      <c r="G287" s="32" t="s">
        <v>69</v>
      </c>
      <c r="H287" s="33" t="s">
        <v>568</v>
      </c>
      <c r="I287" s="185" t="s">
        <v>1880</v>
      </c>
      <c r="J287" s="33" t="s">
        <v>569</v>
      </c>
      <c r="K287" s="34">
        <v>295</v>
      </c>
      <c r="L287" s="143"/>
      <c r="M287" s="34">
        <v>50</v>
      </c>
      <c r="N287" s="144"/>
      <c r="O287" s="146"/>
      <c r="P287" s="10">
        <v>0</v>
      </c>
      <c r="Q287" s="146"/>
    </row>
    <row r="288" spans="1:35" ht="18" customHeight="1" x14ac:dyDescent="0.15">
      <c r="A288" s="22" t="s">
        <v>559</v>
      </c>
      <c r="B288" s="32" t="s">
        <v>561</v>
      </c>
      <c r="C288" s="32" t="s">
        <v>560</v>
      </c>
      <c r="D288" s="554" t="s">
        <v>2220</v>
      </c>
      <c r="E288" s="555"/>
      <c r="F288" s="556"/>
      <c r="G288" s="32" t="s">
        <v>69</v>
      </c>
      <c r="H288" s="33" t="s">
        <v>570</v>
      </c>
      <c r="I288" s="185" t="s">
        <v>1881</v>
      </c>
      <c r="J288" s="33" t="s">
        <v>571</v>
      </c>
      <c r="K288" s="34">
        <v>390</v>
      </c>
      <c r="L288" s="143"/>
      <c r="M288" s="34">
        <v>50</v>
      </c>
      <c r="N288" s="144"/>
      <c r="O288" s="296"/>
      <c r="P288" s="10">
        <v>0</v>
      </c>
      <c r="Q288" s="296"/>
    </row>
    <row r="289" spans="1:17" ht="18" customHeight="1" x14ac:dyDescent="0.15">
      <c r="A289" s="22" t="s">
        <v>559</v>
      </c>
      <c r="B289" s="32" t="s">
        <v>561</v>
      </c>
      <c r="C289" s="32" t="s">
        <v>560</v>
      </c>
      <c r="D289" s="554" t="s">
        <v>2220</v>
      </c>
      <c r="E289" s="555"/>
      <c r="F289" s="556"/>
      <c r="G289" s="32" t="s">
        <v>69</v>
      </c>
      <c r="H289" s="33" t="s">
        <v>572</v>
      </c>
      <c r="I289" s="185" t="s">
        <v>1882</v>
      </c>
      <c r="J289" s="33" t="s">
        <v>573</v>
      </c>
      <c r="K289" s="34">
        <v>285</v>
      </c>
      <c r="L289" s="143"/>
      <c r="M289" s="34">
        <v>40</v>
      </c>
      <c r="N289" s="144"/>
      <c r="O289" s="146"/>
      <c r="P289" s="10">
        <v>0</v>
      </c>
      <c r="Q289" s="146"/>
    </row>
    <row r="290" spans="1:17" ht="18" customHeight="1" x14ac:dyDescent="0.15">
      <c r="A290" s="22" t="s">
        <v>559</v>
      </c>
      <c r="B290" s="32" t="s">
        <v>561</v>
      </c>
      <c r="C290" s="32" t="s">
        <v>560</v>
      </c>
      <c r="D290" s="554" t="s">
        <v>2220</v>
      </c>
      <c r="E290" s="555"/>
      <c r="F290" s="556"/>
      <c r="G290" s="32" t="s">
        <v>69</v>
      </c>
      <c r="H290" s="33" t="s">
        <v>574</v>
      </c>
      <c r="I290" s="185" t="s">
        <v>1883</v>
      </c>
      <c r="J290" s="33" t="s">
        <v>575</v>
      </c>
      <c r="K290" s="34">
        <v>270</v>
      </c>
      <c r="L290" s="143"/>
      <c r="M290" s="34">
        <v>50</v>
      </c>
      <c r="N290" s="144"/>
      <c r="O290" s="146"/>
      <c r="P290" s="10">
        <v>0</v>
      </c>
      <c r="Q290" s="146"/>
    </row>
    <row r="291" spans="1:17" ht="18" customHeight="1" x14ac:dyDescent="0.15">
      <c r="A291" s="22" t="s">
        <v>559</v>
      </c>
      <c r="B291" s="32" t="s">
        <v>561</v>
      </c>
      <c r="C291" s="32" t="s">
        <v>560</v>
      </c>
      <c r="D291" s="554" t="s">
        <v>2220</v>
      </c>
      <c r="E291" s="555"/>
      <c r="F291" s="556"/>
      <c r="G291" s="32" t="s">
        <v>69</v>
      </c>
      <c r="H291" s="33" t="s">
        <v>576</v>
      </c>
      <c r="I291" s="185" t="s">
        <v>1884</v>
      </c>
      <c r="J291" s="33" t="s">
        <v>577</v>
      </c>
      <c r="K291" s="34">
        <v>285</v>
      </c>
      <c r="L291" s="143"/>
      <c r="M291" s="34">
        <v>110</v>
      </c>
      <c r="N291" s="144"/>
      <c r="O291" s="146"/>
      <c r="P291" s="10">
        <v>0</v>
      </c>
      <c r="Q291" s="146"/>
    </row>
    <row r="292" spans="1:17" ht="18" customHeight="1" x14ac:dyDescent="0.15">
      <c r="A292" s="22" t="s">
        <v>559</v>
      </c>
      <c r="B292" s="32" t="s">
        <v>561</v>
      </c>
      <c r="C292" s="32" t="s">
        <v>560</v>
      </c>
      <c r="D292" s="554" t="s">
        <v>2220</v>
      </c>
      <c r="E292" s="555"/>
      <c r="F292" s="556"/>
      <c r="G292" s="32" t="s">
        <v>69</v>
      </c>
      <c r="H292" s="33" t="s">
        <v>578</v>
      </c>
      <c r="I292" s="185" t="s">
        <v>1885</v>
      </c>
      <c r="J292" s="33" t="s">
        <v>579</v>
      </c>
      <c r="K292" s="34">
        <v>410</v>
      </c>
      <c r="L292" s="143"/>
      <c r="M292" s="34">
        <v>160</v>
      </c>
      <c r="N292" s="144"/>
      <c r="O292" s="146"/>
      <c r="P292" s="10">
        <v>0</v>
      </c>
      <c r="Q292" s="146"/>
    </row>
    <row r="293" spans="1:17" ht="18" customHeight="1" x14ac:dyDescent="0.15">
      <c r="A293" s="22" t="s">
        <v>559</v>
      </c>
      <c r="B293" s="32" t="s">
        <v>561</v>
      </c>
      <c r="C293" s="32" t="s">
        <v>560</v>
      </c>
      <c r="D293" s="554" t="s">
        <v>2220</v>
      </c>
      <c r="E293" s="555"/>
      <c r="F293" s="556"/>
      <c r="G293" s="32" t="s">
        <v>69</v>
      </c>
      <c r="H293" s="33" t="s">
        <v>580</v>
      </c>
      <c r="I293" s="185" t="s">
        <v>1886</v>
      </c>
      <c r="J293" s="33" t="s">
        <v>581</v>
      </c>
      <c r="K293" s="34">
        <v>555</v>
      </c>
      <c r="L293" s="143"/>
      <c r="M293" s="34">
        <v>100</v>
      </c>
      <c r="N293" s="144"/>
      <c r="O293" s="146"/>
      <c r="P293" s="10">
        <v>0</v>
      </c>
      <c r="Q293" s="146" t="s">
        <v>2564</v>
      </c>
    </row>
    <row r="294" spans="1:17" ht="18" customHeight="1" x14ac:dyDescent="0.15">
      <c r="A294" s="22" t="s">
        <v>559</v>
      </c>
      <c r="B294" s="32" t="s">
        <v>561</v>
      </c>
      <c r="C294" s="32" t="s">
        <v>560</v>
      </c>
      <c r="D294" s="554" t="s">
        <v>2220</v>
      </c>
      <c r="E294" s="555"/>
      <c r="F294" s="556"/>
      <c r="G294" s="32" t="s">
        <v>69</v>
      </c>
      <c r="H294" s="33" t="s">
        <v>582</v>
      </c>
      <c r="I294" s="185" t="s">
        <v>1887</v>
      </c>
      <c r="J294" s="33" t="s">
        <v>583</v>
      </c>
      <c r="K294" s="34">
        <v>55</v>
      </c>
      <c r="L294" s="143"/>
      <c r="M294" s="34">
        <v>30</v>
      </c>
      <c r="N294" s="144"/>
      <c r="O294" s="146"/>
      <c r="P294" s="10">
        <v>0</v>
      </c>
      <c r="Q294" s="146"/>
    </row>
    <row r="295" spans="1:17" ht="18" customHeight="1" x14ac:dyDescent="0.15">
      <c r="A295" s="22" t="s">
        <v>559</v>
      </c>
      <c r="B295" s="32" t="s">
        <v>561</v>
      </c>
      <c r="C295" s="32" t="s">
        <v>560</v>
      </c>
      <c r="D295" s="554" t="s">
        <v>2220</v>
      </c>
      <c r="E295" s="555"/>
      <c r="F295" s="556"/>
      <c r="G295" s="32" t="s">
        <v>69</v>
      </c>
      <c r="H295" s="33" t="s">
        <v>584</v>
      </c>
      <c r="I295" s="185" t="s">
        <v>1888</v>
      </c>
      <c r="J295" s="33" t="s">
        <v>585</v>
      </c>
      <c r="K295" s="34">
        <v>290</v>
      </c>
      <c r="L295" s="143"/>
      <c r="M295" s="34">
        <v>50</v>
      </c>
      <c r="N295" s="144"/>
      <c r="O295" s="146"/>
      <c r="P295" s="10">
        <v>0</v>
      </c>
      <c r="Q295" s="146"/>
    </row>
    <row r="296" spans="1:17" ht="18" customHeight="1" x14ac:dyDescent="0.15">
      <c r="A296" s="22" t="s">
        <v>586</v>
      </c>
      <c r="B296" s="23"/>
      <c r="C296" s="24" t="s">
        <v>587</v>
      </c>
      <c r="D296" s="467" t="s">
        <v>2437</v>
      </c>
      <c r="E296" s="468"/>
      <c r="F296" s="469"/>
      <c r="G296" s="24"/>
      <c r="H296" s="24"/>
      <c r="I296" s="183"/>
      <c r="J296" s="215" t="s">
        <v>66</v>
      </c>
      <c r="K296" s="216">
        <f>SUM(SUMIFS(K297:K340,$G297:$G340,{"0","1"}))</f>
        <v>8010</v>
      </c>
      <c r="L296" s="217">
        <f>SUM(SUMIFS(L297:L340,$G297:$G340,{"0","1"}))</f>
        <v>0</v>
      </c>
      <c r="M296" s="25">
        <f>SUM(SUMIFS(M297:M340,$G297:$G340,{"0","1"}))</f>
        <v>2535</v>
      </c>
      <c r="N296" s="40">
        <f>SUM(SUMIFS(N297:N340,$G297:$G340,{"0","1"}))</f>
        <v>0</v>
      </c>
      <c r="O296" s="41"/>
      <c r="P296" s="10">
        <v>2</v>
      </c>
      <c r="Q296" s="41"/>
    </row>
    <row r="297" spans="1:17" ht="18" customHeight="1" x14ac:dyDescent="0.15">
      <c r="A297" s="22" t="s">
        <v>586</v>
      </c>
      <c r="B297" s="26" t="s">
        <v>588</v>
      </c>
      <c r="C297" s="27" t="s">
        <v>587</v>
      </c>
      <c r="D297" s="414" t="s">
        <v>2438</v>
      </c>
      <c r="E297" s="415"/>
      <c r="F297" s="416"/>
      <c r="G297" s="28"/>
      <c r="H297" s="28"/>
      <c r="I297" s="184"/>
      <c r="J297" s="274" t="s">
        <v>68</v>
      </c>
      <c r="K297" s="275">
        <f>SUM(SUMIFS(K298:K314,$G298:$G314,{"0","1"}))</f>
        <v>5225</v>
      </c>
      <c r="L297" s="250">
        <f>SUM(SUMIFS(L298:L314,$G298:$G314,{"0","1"}))</f>
        <v>0</v>
      </c>
      <c r="M297" s="29">
        <f>SUM(SUMIFS(M298:M314,$G298:$G314,{"0","1"}))</f>
        <v>1795</v>
      </c>
      <c r="N297" s="30">
        <f>SUM(SUMIFS(N298:N314,$G298:$G314,{"0","1"}))</f>
        <v>0</v>
      </c>
      <c r="O297" s="31"/>
      <c r="P297" s="10">
        <v>3</v>
      </c>
      <c r="Q297" s="31"/>
    </row>
    <row r="298" spans="1:17" ht="18" customHeight="1" x14ac:dyDescent="0.15">
      <c r="A298" s="22" t="s">
        <v>586</v>
      </c>
      <c r="B298" s="32" t="s">
        <v>588</v>
      </c>
      <c r="C298" s="32" t="s">
        <v>587</v>
      </c>
      <c r="D298" s="560" t="s">
        <v>2221</v>
      </c>
      <c r="E298" s="561"/>
      <c r="F298" s="562"/>
      <c r="G298" s="32" t="s">
        <v>69</v>
      </c>
      <c r="H298" s="33" t="s">
        <v>589</v>
      </c>
      <c r="I298" s="185" t="s">
        <v>1889</v>
      </c>
      <c r="J298" s="88" t="s">
        <v>590</v>
      </c>
      <c r="K298" s="89">
        <v>105</v>
      </c>
      <c r="L298" s="143"/>
      <c r="M298" s="34">
        <v>45</v>
      </c>
      <c r="N298" s="144"/>
      <c r="O298" s="146"/>
      <c r="P298" s="10">
        <v>0</v>
      </c>
      <c r="Q298" s="146"/>
    </row>
    <row r="299" spans="1:17" ht="18" customHeight="1" x14ac:dyDescent="0.15">
      <c r="A299" s="22" t="s">
        <v>586</v>
      </c>
      <c r="B299" s="32" t="s">
        <v>588</v>
      </c>
      <c r="C299" s="32" t="s">
        <v>587</v>
      </c>
      <c r="D299" s="560" t="s">
        <v>2221</v>
      </c>
      <c r="E299" s="561"/>
      <c r="F299" s="562"/>
      <c r="G299" s="32" t="s">
        <v>69</v>
      </c>
      <c r="H299" s="33" t="s">
        <v>591</v>
      </c>
      <c r="I299" s="185" t="s">
        <v>1890</v>
      </c>
      <c r="J299" s="88" t="s">
        <v>592</v>
      </c>
      <c r="K299" s="89">
        <v>200</v>
      </c>
      <c r="L299" s="143"/>
      <c r="M299" s="34">
        <v>50</v>
      </c>
      <c r="N299" s="144"/>
      <c r="O299" s="146"/>
      <c r="P299" s="10">
        <v>0</v>
      </c>
      <c r="Q299" s="146"/>
    </row>
    <row r="300" spans="1:17" ht="18" customHeight="1" x14ac:dyDescent="0.15">
      <c r="A300" s="22" t="s">
        <v>586</v>
      </c>
      <c r="B300" s="32" t="s">
        <v>588</v>
      </c>
      <c r="C300" s="32" t="s">
        <v>587</v>
      </c>
      <c r="D300" s="560" t="s">
        <v>2221</v>
      </c>
      <c r="E300" s="561"/>
      <c r="F300" s="562"/>
      <c r="G300" s="32" t="s">
        <v>69</v>
      </c>
      <c r="H300" s="33" t="s">
        <v>593</v>
      </c>
      <c r="I300" s="185" t="s">
        <v>1891</v>
      </c>
      <c r="J300" s="88" t="s">
        <v>594</v>
      </c>
      <c r="K300" s="89">
        <v>75</v>
      </c>
      <c r="L300" s="143"/>
      <c r="M300" s="34">
        <v>0</v>
      </c>
      <c r="N300" s="144"/>
      <c r="O300" s="146"/>
      <c r="P300" s="10">
        <v>0</v>
      </c>
      <c r="Q300" s="146"/>
    </row>
    <row r="301" spans="1:17" ht="18" customHeight="1" x14ac:dyDescent="0.15">
      <c r="A301" s="22" t="s">
        <v>586</v>
      </c>
      <c r="B301" s="32" t="s">
        <v>588</v>
      </c>
      <c r="C301" s="32" t="s">
        <v>587</v>
      </c>
      <c r="D301" s="560" t="s">
        <v>2221</v>
      </c>
      <c r="E301" s="561"/>
      <c r="F301" s="562"/>
      <c r="G301" s="32" t="s">
        <v>69</v>
      </c>
      <c r="H301" s="33" t="s">
        <v>595</v>
      </c>
      <c r="I301" s="185" t="s">
        <v>1892</v>
      </c>
      <c r="J301" s="33" t="s">
        <v>596</v>
      </c>
      <c r="K301" s="34">
        <v>520</v>
      </c>
      <c r="L301" s="143"/>
      <c r="M301" s="34">
        <v>320</v>
      </c>
      <c r="N301" s="144"/>
      <c r="O301" s="146"/>
      <c r="P301" s="10">
        <v>0</v>
      </c>
      <c r="Q301" s="146"/>
    </row>
    <row r="302" spans="1:17" ht="18" customHeight="1" x14ac:dyDescent="0.15">
      <c r="A302" s="22" t="s">
        <v>586</v>
      </c>
      <c r="B302" s="32" t="s">
        <v>588</v>
      </c>
      <c r="C302" s="32" t="s">
        <v>587</v>
      </c>
      <c r="D302" s="560" t="s">
        <v>2221</v>
      </c>
      <c r="E302" s="561"/>
      <c r="F302" s="562"/>
      <c r="G302" s="32" t="s">
        <v>69</v>
      </c>
      <c r="H302" s="33" t="s">
        <v>597</v>
      </c>
      <c r="I302" s="185" t="s">
        <v>1893</v>
      </c>
      <c r="J302" s="33" t="s">
        <v>598</v>
      </c>
      <c r="K302" s="34">
        <v>685</v>
      </c>
      <c r="L302" s="143"/>
      <c r="M302" s="34">
        <v>370</v>
      </c>
      <c r="N302" s="144"/>
      <c r="O302" s="146"/>
      <c r="P302" s="10">
        <v>0</v>
      </c>
      <c r="Q302" s="146"/>
    </row>
    <row r="303" spans="1:17" ht="18" customHeight="1" x14ac:dyDescent="0.15">
      <c r="A303" s="22" t="s">
        <v>586</v>
      </c>
      <c r="B303" s="32" t="s">
        <v>588</v>
      </c>
      <c r="C303" s="32" t="s">
        <v>587</v>
      </c>
      <c r="D303" s="560" t="s">
        <v>2221</v>
      </c>
      <c r="E303" s="561"/>
      <c r="F303" s="562"/>
      <c r="G303" s="32" t="s">
        <v>69</v>
      </c>
      <c r="H303" s="33" t="s">
        <v>599</v>
      </c>
      <c r="I303" s="185" t="s">
        <v>1894</v>
      </c>
      <c r="J303" s="33" t="s">
        <v>600</v>
      </c>
      <c r="K303" s="34">
        <v>165</v>
      </c>
      <c r="L303" s="143"/>
      <c r="M303" s="34">
        <v>0</v>
      </c>
      <c r="N303" s="144"/>
      <c r="O303" s="146"/>
      <c r="P303" s="10">
        <v>0</v>
      </c>
      <c r="Q303" s="146"/>
    </row>
    <row r="304" spans="1:17" ht="18" customHeight="1" x14ac:dyDescent="0.15">
      <c r="A304" s="22" t="s">
        <v>586</v>
      </c>
      <c r="B304" s="32" t="s">
        <v>588</v>
      </c>
      <c r="C304" s="32" t="s">
        <v>587</v>
      </c>
      <c r="D304" s="560" t="s">
        <v>2221</v>
      </c>
      <c r="E304" s="561"/>
      <c r="F304" s="562"/>
      <c r="G304" s="32" t="s">
        <v>69</v>
      </c>
      <c r="H304" s="33" t="s">
        <v>601</v>
      </c>
      <c r="I304" s="185" t="s">
        <v>1895</v>
      </c>
      <c r="J304" s="33" t="s">
        <v>602</v>
      </c>
      <c r="K304" s="34">
        <v>335</v>
      </c>
      <c r="L304" s="143"/>
      <c r="M304" s="34">
        <v>160</v>
      </c>
      <c r="N304" s="144"/>
      <c r="O304" s="146"/>
      <c r="P304" s="10">
        <v>0</v>
      </c>
      <c r="Q304" s="146" t="s">
        <v>2565</v>
      </c>
    </row>
    <row r="305" spans="1:35" ht="18" customHeight="1" x14ac:dyDescent="0.15">
      <c r="A305" s="22" t="s">
        <v>586</v>
      </c>
      <c r="B305" s="32" t="s">
        <v>588</v>
      </c>
      <c r="C305" s="32" t="s">
        <v>587</v>
      </c>
      <c r="D305" s="560" t="s">
        <v>2221</v>
      </c>
      <c r="E305" s="561"/>
      <c r="F305" s="562"/>
      <c r="G305" s="32" t="s">
        <v>69</v>
      </c>
      <c r="H305" s="33" t="s">
        <v>603</v>
      </c>
      <c r="I305" s="185" t="s">
        <v>1896</v>
      </c>
      <c r="J305" s="33" t="s">
        <v>604</v>
      </c>
      <c r="K305" s="34">
        <v>615</v>
      </c>
      <c r="L305" s="143"/>
      <c r="M305" s="34">
        <v>120</v>
      </c>
      <c r="N305" s="144"/>
      <c r="O305" s="146"/>
      <c r="P305" s="10">
        <v>0</v>
      </c>
      <c r="Q305" s="146" t="s">
        <v>2566</v>
      </c>
    </row>
    <row r="306" spans="1:35" ht="18" customHeight="1" x14ac:dyDescent="0.15">
      <c r="A306" s="22" t="s">
        <v>586</v>
      </c>
      <c r="B306" s="32" t="s">
        <v>588</v>
      </c>
      <c r="C306" s="32" t="s">
        <v>587</v>
      </c>
      <c r="D306" s="560" t="s">
        <v>2221</v>
      </c>
      <c r="E306" s="561"/>
      <c r="F306" s="562"/>
      <c r="G306" s="32" t="s">
        <v>69</v>
      </c>
      <c r="H306" s="33" t="s">
        <v>605</v>
      </c>
      <c r="I306" s="185" t="s">
        <v>1897</v>
      </c>
      <c r="J306" s="33" t="s">
        <v>606</v>
      </c>
      <c r="K306" s="34">
        <v>625</v>
      </c>
      <c r="L306" s="143"/>
      <c r="M306" s="34">
        <v>195</v>
      </c>
      <c r="N306" s="144"/>
      <c r="O306" s="146"/>
      <c r="P306" s="10">
        <v>0</v>
      </c>
      <c r="Q306" s="146" t="s">
        <v>2567</v>
      </c>
    </row>
    <row r="307" spans="1:35" ht="18" customHeight="1" x14ac:dyDescent="0.15">
      <c r="A307" s="22" t="s">
        <v>586</v>
      </c>
      <c r="B307" s="32" t="s">
        <v>588</v>
      </c>
      <c r="C307" s="32" t="s">
        <v>587</v>
      </c>
      <c r="D307" s="560" t="s">
        <v>2221</v>
      </c>
      <c r="E307" s="561"/>
      <c r="F307" s="562"/>
      <c r="G307" s="32" t="s">
        <v>69</v>
      </c>
      <c r="H307" s="33" t="s">
        <v>607</v>
      </c>
      <c r="I307" s="185" t="s">
        <v>1898</v>
      </c>
      <c r="J307" s="33" t="s">
        <v>608</v>
      </c>
      <c r="K307" s="34">
        <v>325</v>
      </c>
      <c r="L307" s="143"/>
      <c r="M307" s="34">
        <v>110</v>
      </c>
      <c r="N307" s="144"/>
      <c r="O307" s="146"/>
      <c r="P307" s="10">
        <v>0</v>
      </c>
      <c r="Q307" s="146"/>
    </row>
    <row r="308" spans="1:35" ht="18" customHeight="1" x14ac:dyDescent="0.15">
      <c r="A308" s="22" t="s">
        <v>586</v>
      </c>
      <c r="B308" s="32" t="s">
        <v>588</v>
      </c>
      <c r="C308" s="32" t="s">
        <v>587</v>
      </c>
      <c r="D308" s="560" t="s">
        <v>2221</v>
      </c>
      <c r="E308" s="561"/>
      <c r="F308" s="562"/>
      <c r="G308" s="32" t="s">
        <v>69</v>
      </c>
      <c r="H308" s="33" t="s">
        <v>609</v>
      </c>
      <c r="I308" s="185" t="s">
        <v>1899</v>
      </c>
      <c r="J308" s="33" t="s">
        <v>610</v>
      </c>
      <c r="K308" s="34">
        <v>145</v>
      </c>
      <c r="L308" s="143"/>
      <c r="M308" s="34">
        <v>0</v>
      </c>
      <c r="N308" s="144"/>
      <c r="O308" s="146"/>
      <c r="P308" s="10">
        <v>0</v>
      </c>
      <c r="Q308" s="146"/>
    </row>
    <row r="309" spans="1:35" ht="18" customHeight="1" x14ac:dyDescent="0.15">
      <c r="A309" s="22" t="s">
        <v>586</v>
      </c>
      <c r="B309" s="32" t="s">
        <v>588</v>
      </c>
      <c r="C309" s="32" t="s">
        <v>587</v>
      </c>
      <c r="D309" s="560" t="s">
        <v>2221</v>
      </c>
      <c r="E309" s="561"/>
      <c r="F309" s="562"/>
      <c r="G309" s="32" t="s">
        <v>69</v>
      </c>
      <c r="H309" s="33" t="s">
        <v>611</v>
      </c>
      <c r="I309" s="185" t="s">
        <v>1900</v>
      </c>
      <c r="J309" s="33" t="s">
        <v>612</v>
      </c>
      <c r="K309" s="34">
        <v>120</v>
      </c>
      <c r="L309" s="143"/>
      <c r="M309" s="34">
        <v>0</v>
      </c>
      <c r="N309" s="144"/>
      <c r="O309" s="146"/>
      <c r="P309" s="10">
        <v>0</v>
      </c>
      <c r="Q309" s="146"/>
    </row>
    <row r="310" spans="1:35" ht="18" hidden="1" customHeight="1" x14ac:dyDescent="0.15">
      <c r="A310" s="22" t="s">
        <v>586</v>
      </c>
      <c r="B310" s="32" t="s">
        <v>588</v>
      </c>
      <c r="C310" s="32" t="s">
        <v>587</v>
      </c>
      <c r="D310" s="569" t="s">
        <v>2221</v>
      </c>
      <c r="E310" s="570"/>
      <c r="F310" s="571"/>
      <c r="G310" s="32" t="s">
        <v>69</v>
      </c>
      <c r="H310" s="33" t="s">
        <v>613</v>
      </c>
      <c r="I310" s="185" t="s">
        <v>1901</v>
      </c>
      <c r="J310" s="91" t="s">
        <v>614</v>
      </c>
      <c r="K310" s="92">
        <v>0</v>
      </c>
      <c r="L310" s="143"/>
      <c r="M310" s="34">
        <v>0</v>
      </c>
      <c r="N310" s="144"/>
      <c r="O310" s="146"/>
      <c r="P310" s="10">
        <v>0</v>
      </c>
      <c r="Q310" s="146" t="s">
        <v>2568</v>
      </c>
      <c r="AI310" s="10">
        <v>2</v>
      </c>
    </row>
    <row r="311" spans="1:35" ht="18" customHeight="1" x14ac:dyDescent="0.15">
      <c r="A311" s="22" t="s">
        <v>586</v>
      </c>
      <c r="B311" s="32" t="s">
        <v>588</v>
      </c>
      <c r="C311" s="32" t="s">
        <v>587</v>
      </c>
      <c r="D311" s="560" t="s">
        <v>2221</v>
      </c>
      <c r="E311" s="561"/>
      <c r="F311" s="562"/>
      <c r="G311" s="32" t="s">
        <v>69</v>
      </c>
      <c r="H311" s="33" t="s">
        <v>615</v>
      </c>
      <c r="I311" s="185" t="s">
        <v>1902</v>
      </c>
      <c r="J311" s="88" t="s">
        <v>616</v>
      </c>
      <c r="K311" s="34">
        <v>1010</v>
      </c>
      <c r="L311" s="143"/>
      <c r="M311" s="34">
        <v>320</v>
      </c>
      <c r="N311" s="144"/>
      <c r="O311" s="146"/>
      <c r="P311" s="10">
        <v>0</v>
      </c>
      <c r="Q311" s="146"/>
    </row>
    <row r="312" spans="1:35" ht="18" customHeight="1" x14ac:dyDescent="0.15">
      <c r="A312" s="22" t="s">
        <v>586</v>
      </c>
      <c r="B312" s="32" t="s">
        <v>588</v>
      </c>
      <c r="C312" s="32" t="s">
        <v>587</v>
      </c>
      <c r="D312" s="560" t="s">
        <v>2221</v>
      </c>
      <c r="E312" s="561"/>
      <c r="F312" s="562"/>
      <c r="G312" s="32" t="s">
        <v>69</v>
      </c>
      <c r="H312" s="33" t="s">
        <v>617</v>
      </c>
      <c r="I312" s="185" t="s">
        <v>1903</v>
      </c>
      <c r="J312" s="33" t="s">
        <v>618</v>
      </c>
      <c r="K312" s="34">
        <v>180</v>
      </c>
      <c r="L312" s="143"/>
      <c r="M312" s="34">
        <v>105</v>
      </c>
      <c r="N312" s="144"/>
      <c r="O312" s="146"/>
      <c r="P312" s="10">
        <v>0</v>
      </c>
      <c r="Q312" s="146"/>
    </row>
    <row r="313" spans="1:35" ht="18" hidden="1" customHeight="1" x14ac:dyDescent="0.15">
      <c r="A313" s="22" t="s">
        <v>586</v>
      </c>
      <c r="B313" s="32" t="s">
        <v>588</v>
      </c>
      <c r="C313" s="32" t="s">
        <v>587</v>
      </c>
      <c r="D313" s="569" t="s">
        <v>2221</v>
      </c>
      <c r="E313" s="570"/>
      <c r="F313" s="571"/>
      <c r="G313" s="32" t="s">
        <v>69</v>
      </c>
      <c r="H313" s="33" t="s">
        <v>619</v>
      </c>
      <c r="I313" s="186" t="s">
        <v>1904</v>
      </c>
      <c r="J313" s="91" t="s">
        <v>620</v>
      </c>
      <c r="K313" s="92">
        <v>0</v>
      </c>
      <c r="L313" s="143"/>
      <c r="M313" s="34">
        <v>0</v>
      </c>
      <c r="N313" s="144"/>
      <c r="O313" s="180"/>
      <c r="P313" s="10">
        <v>0</v>
      </c>
      <c r="Q313" s="180"/>
      <c r="AI313" s="10">
        <v>2</v>
      </c>
    </row>
    <row r="314" spans="1:35" ht="18" customHeight="1" x14ac:dyDescent="0.15">
      <c r="A314" s="22" t="s">
        <v>586</v>
      </c>
      <c r="B314" s="32" t="s">
        <v>588</v>
      </c>
      <c r="C314" s="32" t="s">
        <v>587</v>
      </c>
      <c r="D314" s="560" t="s">
        <v>2221</v>
      </c>
      <c r="E314" s="561"/>
      <c r="F314" s="562"/>
      <c r="G314" s="32" t="s">
        <v>69</v>
      </c>
      <c r="H314" s="33" t="s">
        <v>621</v>
      </c>
      <c r="I314" s="185" t="s">
        <v>1905</v>
      </c>
      <c r="J314" s="33" t="s">
        <v>622</v>
      </c>
      <c r="K314" s="34">
        <v>120</v>
      </c>
      <c r="L314" s="143"/>
      <c r="M314" s="34">
        <v>0</v>
      </c>
      <c r="N314" s="144"/>
      <c r="O314" s="146"/>
      <c r="P314" s="10">
        <v>0</v>
      </c>
      <c r="Q314" s="146"/>
    </row>
    <row r="315" spans="1:35" ht="18" customHeight="1" x14ac:dyDescent="0.15">
      <c r="A315" s="22" t="s">
        <v>586</v>
      </c>
      <c r="B315" s="26" t="s">
        <v>588</v>
      </c>
      <c r="C315" s="27" t="s">
        <v>623</v>
      </c>
      <c r="D315" s="414" t="s">
        <v>2439</v>
      </c>
      <c r="E315" s="415"/>
      <c r="F315" s="416"/>
      <c r="G315" s="28"/>
      <c r="H315" s="28"/>
      <c r="I315" s="184"/>
      <c r="J315" s="28" t="s">
        <v>68</v>
      </c>
      <c r="K315" s="29">
        <f>SUM(SUMIFS(K316:K322,$G316:$G322,{"0","1"}))</f>
        <v>750</v>
      </c>
      <c r="L315" s="250">
        <f>SUM(SUMIFS(L316:L322,$G316:$G322,{"0","1"}))</f>
        <v>0</v>
      </c>
      <c r="M315" s="29">
        <f>SUM(SUMIFS(M316:M322,$G316:$G322,{"0","1"}))</f>
        <v>180</v>
      </c>
      <c r="N315" s="30">
        <f>SUM(SUMIFS(N316:N322,$G316:$G322,{"0","1"}))</f>
        <v>0</v>
      </c>
      <c r="O315" s="31"/>
      <c r="P315" s="10">
        <v>3</v>
      </c>
      <c r="Q315" s="31"/>
    </row>
    <row r="316" spans="1:35" ht="18" customHeight="1" x14ac:dyDescent="0.15">
      <c r="A316" s="22" t="s">
        <v>586</v>
      </c>
      <c r="B316" s="32" t="s">
        <v>588</v>
      </c>
      <c r="C316" s="32" t="s">
        <v>623</v>
      </c>
      <c r="D316" s="563" t="s">
        <v>2222</v>
      </c>
      <c r="E316" s="564"/>
      <c r="F316" s="565"/>
      <c r="G316" s="32" t="s">
        <v>69</v>
      </c>
      <c r="H316" s="33" t="s">
        <v>624</v>
      </c>
      <c r="I316" s="185" t="s">
        <v>1906</v>
      </c>
      <c r="J316" s="33" t="s">
        <v>625</v>
      </c>
      <c r="K316" s="34">
        <v>155</v>
      </c>
      <c r="L316" s="143"/>
      <c r="M316" s="34">
        <v>0</v>
      </c>
      <c r="N316" s="144"/>
      <c r="O316" s="146"/>
      <c r="P316" s="10">
        <v>0</v>
      </c>
      <c r="Q316" s="146"/>
    </row>
    <row r="317" spans="1:35" ht="11.25" hidden="1" customHeight="1" x14ac:dyDescent="0.15">
      <c r="A317" s="22" t="s">
        <v>586</v>
      </c>
      <c r="B317" s="32" t="s">
        <v>588</v>
      </c>
      <c r="C317" s="32" t="s">
        <v>623</v>
      </c>
      <c r="D317" s="566" t="s">
        <v>2222</v>
      </c>
      <c r="E317" s="567"/>
      <c r="F317" s="568"/>
      <c r="G317" s="32" t="s">
        <v>69</v>
      </c>
      <c r="H317" s="33" t="s">
        <v>626</v>
      </c>
      <c r="I317" s="185" t="s">
        <v>1907</v>
      </c>
      <c r="J317" s="91" t="s">
        <v>627</v>
      </c>
      <c r="K317" s="92">
        <v>0</v>
      </c>
      <c r="L317" s="143"/>
      <c r="M317" s="34">
        <v>0</v>
      </c>
      <c r="N317" s="144"/>
      <c r="O317" s="146"/>
      <c r="P317" s="10">
        <v>0</v>
      </c>
      <c r="Q317" s="146" t="s">
        <v>2274</v>
      </c>
      <c r="AI317" s="10">
        <v>2</v>
      </c>
    </row>
    <row r="318" spans="1:35" ht="18" hidden="1" customHeight="1" x14ac:dyDescent="0.15">
      <c r="A318" s="22" t="s">
        <v>586</v>
      </c>
      <c r="B318" s="32" t="s">
        <v>588</v>
      </c>
      <c r="C318" s="32" t="s">
        <v>623</v>
      </c>
      <c r="D318" s="566" t="s">
        <v>2222</v>
      </c>
      <c r="E318" s="567"/>
      <c r="F318" s="568"/>
      <c r="G318" s="32" t="s">
        <v>69</v>
      </c>
      <c r="H318" s="33" t="s">
        <v>628</v>
      </c>
      <c r="I318" s="186" t="s">
        <v>1908</v>
      </c>
      <c r="J318" s="91" t="s">
        <v>629</v>
      </c>
      <c r="K318" s="92">
        <v>0</v>
      </c>
      <c r="L318" s="143"/>
      <c r="M318" s="34">
        <v>0</v>
      </c>
      <c r="N318" s="144"/>
      <c r="O318" s="180"/>
      <c r="P318" s="10">
        <v>0</v>
      </c>
      <c r="Q318" s="180" t="s">
        <v>2262</v>
      </c>
      <c r="AI318" s="10">
        <v>2</v>
      </c>
    </row>
    <row r="319" spans="1:35" ht="18" customHeight="1" x14ac:dyDescent="0.15">
      <c r="A319" s="22" t="s">
        <v>586</v>
      </c>
      <c r="B319" s="32" t="s">
        <v>588</v>
      </c>
      <c r="C319" s="32" t="s">
        <v>623</v>
      </c>
      <c r="D319" s="563" t="s">
        <v>2222</v>
      </c>
      <c r="E319" s="564"/>
      <c r="F319" s="565"/>
      <c r="G319" s="32" t="s">
        <v>69</v>
      </c>
      <c r="H319" s="33" t="s">
        <v>630</v>
      </c>
      <c r="I319" s="185" t="s">
        <v>1909</v>
      </c>
      <c r="J319" s="33" t="s">
        <v>631</v>
      </c>
      <c r="K319" s="34">
        <v>285</v>
      </c>
      <c r="L319" s="143"/>
      <c r="M319" s="34">
        <v>70</v>
      </c>
      <c r="N319" s="144"/>
      <c r="O319" s="146"/>
      <c r="P319" s="10">
        <v>0</v>
      </c>
      <c r="Q319" s="146"/>
      <c r="AH319" s="10">
        <v>1</v>
      </c>
    </row>
    <row r="320" spans="1:35" ht="18" customHeight="1" x14ac:dyDescent="0.15">
      <c r="A320" s="22" t="s">
        <v>586</v>
      </c>
      <c r="B320" s="32" t="s">
        <v>588</v>
      </c>
      <c r="C320" s="32" t="s">
        <v>623</v>
      </c>
      <c r="D320" s="563" t="s">
        <v>2222</v>
      </c>
      <c r="E320" s="564"/>
      <c r="F320" s="565"/>
      <c r="G320" s="32" t="s">
        <v>69</v>
      </c>
      <c r="H320" s="33" t="s">
        <v>632</v>
      </c>
      <c r="I320" s="185" t="s">
        <v>1910</v>
      </c>
      <c r="J320" s="33" t="s">
        <v>633</v>
      </c>
      <c r="K320" s="34">
        <v>290</v>
      </c>
      <c r="L320" s="143"/>
      <c r="M320" s="34">
        <v>110</v>
      </c>
      <c r="N320" s="144"/>
      <c r="O320" s="146"/>
      <c r="P320" s="10">
        <v>0</v>
      </c>
      <c r="Q320" s="146"/>
    </row>
    <row r="321" spans="1:35" ht="18" customHeight="1" x14ac:dyDescent="0.15">
      <c r="A321" s="22" t="s">
        <v>586</v>
      </c>
      <c r="B321" s="32" t="s">
        <v>588</v>
      </c>
      <c r="C321" s="32" t="s">
        <v>623</v>
      </c>
      <c r="D321" s="563" t="s">
        <v>2222</v>
      </c>
      <c r="E321" s="564"/>
      <c r="F321" s="565"/>
      <c r="G321" s="32" t="s">
        <v>69</v>
      </c>
      <c r="H321" s="33" t="s">
        <v>634</v>
      </c>
      <c r="I321" s="185" t="s">
        <v>1911</v>
      </c>
      <c r="J321" s="33" t="s">
        <v>635</v>
      </c>
      <c r="K321" s="34">
        <v>5</v>
      </c>
      <c r="L321" s="143"/>
      <c r="M321" s="34">
        <v>0</v>
      </c>
      <c r="N321" s="144"/>
      <c r="O321" s="146"/>
      <c r="P321" s="10">
        <v>0</v>
      </c>
      <c r="Q321" s="146"/>
    </row>
    <row r="322" spans="1:35" ht="18" customHeight="1" x14ac:dyDescent="0.15">
      <c r="A322" s="22" t="s">
        <v>586</v>
      </c>
      <c r="B322" s="32" t="s">
        <v>588</v>
      </c>
      <c r="C322" s="32" t="s">
        <v>623</v>
      </c>
      <c r="D322" s="563" t="s">
        <v>2222</v>
      </c>
      <c r="E322" s="564"/>
      <c r="F322" s="565"/>
      <c r="G322" s="32" t="s">
        <v>69</v>
      </c>
      <c r="H322" s="33" t="s">
        <v>636</v>
      </c>
      <c r="I322" s="185" t="s">
        <v>1912</v>
      </c>
      <c r="J322" s="33" t="s">
        <v>637</v>
      </c>
      <c r="K322" s="34">
        <v>15</v>
      </c>
      <c r="L322" s="143"/>
      <c r="M322" s="34">
        <v>0</v>
      </c>
      <c r="N322" s="144"/>
      <c r="O322" s="146"/>
      <c r="P322" s="10">
        <v>0</v>
      </c>
      <c r="Q322" s="146"/>
    </row>
    <row r="323" spans="1:35" ht="18" customHeight="1" x14ac:dyDescent="0.15">
      <c r="A323" s="22" t="s">
        <v>586</v>
      </c>
      <c r="B323" s="26" t="s">
        <v>588</v>
      </c>
      <c r="C323" s="27" t="s">
        <v>638</v>
      </c>
      <c r="D323" s="414" t="s">
        <v>2440</v>
      </c>
      <c r="E323" s="415"/>
      <c r="F323" s="416"/>
      <c r="G323" s="28"/>
      <c r="H323" s="28"/>
      <c r="I323" s="184"/>
      <c r="J323" s="28" t="s">
        <v>68</v>
      </c>
      <c r="K323" s="29">
        <f>SUM(SUMIFS(K324:K332,$G324:$G332,{"0","1"}))</f>
        <v>465</v>
      </c>
      <c r="L323" s="250">
        <f>SUM(SUMIFS(L324:L332,$G324:$G332,{"0","1"}))</f>
        <v>0</v>
      </c>
      <c r="M323" s="29">
        <f>SUM(SUMIFS(M324:M332,$G324:$G332,{"0","1"}))</f>
        <v>60</v>
      </c>
      <c r="N323" s="30">
        <f>SUM(SUMIFS(N324:N332,$G324:$G332,{"0","1"}))</f>
        <v>0</v>
      </c>
      <c r="O323" s="31"/>
      <c r="P323" s="10">
        <v>3</v>
      </c>
      <c r="Q323" s="31"/>
    </row>
    <row r="324" spans="1:35" ht="18" hidden="1" customHeight="1" x14ac:dyDescent="0.15">
      <c r="A324" s="22" t="s">
        <v>586</v>
      </c>
      <c r="B324" s="32" t="s">
        <v>588</v>
      </c>
      <c r="C324" s="32" t="s">
        <v>638</v>
      </c>
      <c r="D324" s="575" t="s">
        <v>2223</v>
      </c>
      <c r="E324" s="576"/>
      <c r="F324" s="577"/>
      <c r="G324" s="32" t="s">
        <v>69</v>
      </c>
      <c r="H324" s="33" t="s">
        <v>639</v>
      </c>
      <c r="I324" s="186" t="s">
        <v>1913</v>
      </c>
      <c r="J324" s="91" t="s">
        <v>640</v>
      </c>
      <c r="K324" s="92">
        <v>0</v>
      </c>
      <c r="L324" s="143"/>
      <c r="M324" s="92">
        <v>0</v>
      </c>
      <c r="N324" s="144"/>
      <c r="O324" s="299"/>
      <c r="P324" s="10">
        <v>0</v>
      </c>
      <c r="Q324" s="299" t="s">
        <v>2503</v>
      </c>
      <c r="AI324" s="10">
        <v>2</v>
      </c>
    </row>
    <row r="325" spans="1:35" ht="18" customHeight="1" x14ac:dyDescent="0.15">
      <c r="A325" s="22" t="s">
        <v>586</v>
      </c>
      <c r="B325" s="32" t="s">
        <v>588</v>
      </c>
      <c r="C325" s="32" t="s">
        <v>638</v>
      </c>
      <c r="D325" s="572" t="s">
        <v>2223</v>
      </c>
      <c r="E325" s="573"/>
      <c r="F325" s="574"/>
      <c r="G325" s="32" t="s">
        <v>69</v>
      </c>
      <c r="H325" s="33" t="s">
        <v>641</v>
      </c>
      <c r="I325" s="185" t="s">
        <v>1914</v>
      </c>
      <c r="J325" s="33" t="s">
        <v>642</v>
      </c>
      <c r="K325" s="34">
        <v>80</v>
      </c>
      <c r="L325" s="143"/>
      <c r="M325" s="34">
        <v>0</v>
      </c>
      <c r="N325" s="144"/>
      <c r="O325" s="146"/>
      <c r="P325" s="10">
        <v>0</v>
      </c>
      <c r="Q325" s="146"/>
    </row>
    <row r="326" spans="1:35" ht="18" customHeight="1" x14ac:dyDescent="0.15">
      <c r="A326" s="22" t="s">
        <v>586</v>
      </c>
      <c r="B326" s="32" t="s">
        <v>588</v>
      </c>
      <c r="C326" s="32" t="s">
        <v>638</v>
      </c>
      <c r="D326" s="572" t="s">
        <v>2223</v>
      </c>
      <c r="E326" s="573"/>
      <c r="F326" s="574"/>
      <c r="G326" s="32" t="s">
        <v>69</v>
      </c>
      <c r="H326" s="33" t="s">
        <v>643</v>
      </c>
      <c r="I326" s="185" t="s">
        <v>1915</v>
      </c>
      <c r="J326" s="33" t="s">
        <v>644</v>
      </c>
      <c r="K326" s="34">
        <v>60</v>
      </c>
      <c r="L326" s="143"/>
      <c r="M326" s="34">
        <v>0</v>
      </c>
      <c r="N326" s="144"/>
      <c r="O326" s="146"/>
      <c r="P326" s="10">
        <v>0</v>
      </c>
      <c r="Q326" s="146"/>
    </row>
    <row r="327" spans="1:35" ht="18" customHeight="1" x14ac:dyDescent="0.15">
      <c r="A327" s="22" t="s">
        <v>586</v>
      </c>
      <c r="B327" s="32" t="s">
        <v>588</v>
      </c>
      <c r="C327" s="32" t="s">
        <v>638</v>
      </c>
      <c r="D327" s="572" t="s">
        <v>2223</v>
      </c>
      <c r="E327" s="573"/>
      <c r="F327" s="574"/>
      <c r="G327" s="32" t="s">
        <v>69</v>
      </c>
      <c r="H327" s="33" t="s">
        <v>645</v>
      </c>
      <c r="I327" s="185" t="s">
        <v>1916</v>
      </c>
      <c r="J327" s="33" t="s">
        <v>646</v>
      </c>
      <c r="K327" s="34">
        <v>170</v>
      </c>
      <c r="L327" s="143"/>
      <c r="M327" s="34">
        <v>60</v>
      </c>
      <c r="N327" s="144"/>
      <c r="O327" s="146"/>
      <c r="P327" s="10">
        <v>0</v>
      </c>
      <c r="Q327" s="146"/>
      <c r="AH327" s="10">
        <v>1</v>
      </c>
    </row>
    <row r="328" spans="1:35" ht="17.25" customHeight="1" x14ac:dyDescent="0.15">
      <c r="A328" s="22" t="s">
        <v>586</v>
      </c>
      <c r="B328" s="32" t="s">
        <v>588</v>
      </c>
      <c r="C328" s="32" t="s">
        <v>638</v>
      </c>
      <c r="D328" s="572" t="s">
        <v>2223</v>
      </c>
      <c r="E328" s="573"/>
      <c r="F328" s="574"/>
      <c r="G328" s="32" t="s">
        <v>69</v>
      </c>
      <c r="H328" s="33" t="s">
        <v>647</v>
      </c>
      <c r="I328" s="185" t="s">
        <v>1917</v>
      </c>
      <c r="J328" s="33" t="s">
        <v>648</v>
      </c>
      <c r="K328" s="34">
        <v>95</v>
      </c>
      <c r="L328" s="143"/>
      <c r="M328" s="34">
        <v>0</v>
      </c>
      <c r="N328" s="144"/>
      <c r="O328" s="146"/>
      <c r="P328" s="10">
        <v>0</v>
      </c>
      <c r="Q328" s="146"/>
    </row>
    <row r="329" spans="1:35" ht="18" hidden="1" customHeight="1" x14ac:dyDescent="0.15">
      <c r="A329" s="22" t="s">
        <v>586</v>
      </c>
      <c r="B329" s="32" t="s">
        <v>588</v>
      </c>
      <c r="C329" s="32" t="s">
        <v>638</v>
      </c>
      <c r="D329" s="575" t="s">
        <v>2223</v>
      </c>
      <c r="E329" s="576"/>
      <c r="F329" s="577"/>
      <c r="G329" s="32" t="s">
        <v>69</v>
      </c>
      <c r="H329" s="33" t="s">
        <v>649</v>
      </c>
      <c r="I329" s="185" t="s">
        <v>1918</v>
      </c>
      <c r="J329" s="242" t="s">
        <v>650</v>
      </c>
      <c r="K329" s="243">
        <v>0</v>
      </c>
      <c r="L329" s="143"/>
      <c r="M329" s="34">
        <v>0</v>
      </c>
      <c r="N329" s="144"/>
      <c r="O329" s="146"/>
      <c r="P329" s="10">
        <v>0</v>
      </c>
      <c r="Q329" s="146" t="s">
        <v>2341</v>
      </c>
      <c r="AI329" s="10">
        <v>2</v>
      </c>
    </row>
    <row r="330" spans="1:35" ht="18" customHeight="1" x14ac:dyDescent="0.15">
      <c r="A330" s="22" t="s">
        <v>586</v>
      </c>
      <c r="B330" s="32" t="s">
        <v>588</v>
      </c>
      <c r="C330" s="32" t="s">
        <v>638</v>
      </c>
      <c r="D330" s="572" t="s">
        <v>2223</v>
      </c>
      <c r="E330" s="573"/>
      <c r="F330" s="574"/>
      <c r="G330" s="32" t="s">
        <v>69</v>
      </c>
      <c r="H330" s="33" t="s">
        <v>651</v>
      </c>
      <c r="I330" s="185" t="s">
        <v>1919</v>
      </c>
      <c r="J330" s="33" t="s">
        <v>652</v>
      </c>
      <c r="K330" s="34">
        <v>25</v>
      </c>
      <c r="L330" s="143"/>
      <c r="M330" s="34">
        <v>0</v>
      </c>
      <c r="N330" s="144"/>
      <c r="O330" s="146"/>
      <c r="P330" s="10">
        <v>0</v>
      </c>
      <c r="Q330" s="146"/>
    </row>
    <row r="331" spans="1:35" ht="18" customHeight="1" x14ac:dyDescent="0.15">
      <c r="A331" s="22" t="s">
        <v>586</v>
      </c>
      <c r="B331" s="32" t="s">
        <v>588</v>
      </c>
      <c r="C331" s="32" t="s">
        <v>638</v>
      </c>
      <c r="D331" s="572" t="s">
        <v>2223</v>
      </c>
      <c r="E331" s="573"/>
      <c r="F331" s="574"/>
      <c r="G331" s="32" t="s">
        <v>69</v>
      </c>
      <c r="H331" s="33" t="s">
        <v>653</v>
      </c>
      <c r="I331" s="185" t="s">
        <v>1920</v>
      </c>
      <c r="J331" s="33" t="s">
        <v>654</v>
      </c>
      <c r="K331" s="34">
        <v>20</v>
      </c>
      <c r="L331" s="143"/>
      <c r="M331" s="34">
        <v>0</v>
      </c>
      <c r="N331" s="144"/>
      <c r="O331" s="146"/>
      <c r="P331" s="10">
        <v>0</v>
      </c>
      <c r="Q331" s="146"/>
    </row>
    <row r="332" spans="1:35" ht="18" customHeight="1" x14ac:dyDescent="0.15">
      <c r="A332" s="22" t="s">
        <v>586</v>
      </c>
      <c r="B332" s="32" t="s">
        <v>588</v>
      </c>
      <c r="C332" s="32" t="s">
        <v>638</v>
      </c>
      <c r="D332" s="572" t="s">
        <v>2223</v>
      </c>
      <c r="E332" s="573"/>
      <c r="F332" s="574"/>
      <c r="G332" s="32" t="s">
        <v>69</v>
      </c>
      <c r="H332" s="33" t="s">
        <v>655</v>
      </c>
      <c r="I332" s="185" t="s">
        <v>1921</v>
      </c>
      <c r="J332" s="33" t="s">
        <v>656</v>
      </c>
      <c r="K332" s="34">
        <v>15</v>
      </c>
      <c r="L332" s="143"/>
      <c r="M332" s="34">
        <v>0</v>
      </c>
      <c r="N332" s="144"/>
      <c r="O332" s="146"/>
      <c r="P332" s="10">
        <v>0</v>
      </c>
      <c r="Q332" s="146"/>
    </row>
    <row r="333" spans="1:35" ht="18" customHeight="1" x14ac:dyDescent="0.15">
      <c r="A333" s="22" t="s">
        <v>586</v>
      </c>
      <c r="B333" s="26" t="s">
        <v>588</v>
      </c>
      <c r="C333" s="27" t="s">
        <v>657</v>
      </c>
      <c r="D333" s="414" t="s">
        <v>2441</v>
      </c>
      <c r="E333" s="415"/>
      <c r="F333" s="416"/>
      <c r="G333" s="28"/>
      <c r="H333" s="28"/>
      <c r="I333" s="184"/>
      <c r="J333" s="28" t="s">
        <v>68</v>
      </c>
      <c r="K333" s="29">
        <f>SUM(SUMIFS(K334:K340,$G334:$G340,{"0","1"}))</f>
        <v>1570</v>
      </c>
      <c r="L333" s="250">
        <f>SUM(SUMIFS(L334:L340,$G334:$G340,{"0","1"}))</f>
        <v>0</v>
      </c>
      <c r="M333" s="29">
        <f>SUM(SUMIFS(M334:M340,$G334:$G340,{"0","1"}))</f>
        <v>500</v>
      </c>
      <c r="N333" s="30">
        <f>SUM(SUMIFS(N334:N340,$G334:$G340,{"0","1"}))</f>
        <v>0</v>
      </c>
      <c r="O333" s="31"/>
      <c r="P333" s="10">
        <v>3</v>
      </c>
      <c r="Q333" s="31"/>
    </row>
    <row r="334" spans="1:35" ht="18" customHeight="1" x14ac:dyDescent="0.15">
      <c r="A334" s="22" t="s">
        <v>586</v>
      </c>
      <c r="B334" s="32" t="s">
        <v>588</v>
      </c>
      <c r="C334" s="32" t="s">
        <v>657</v>
      </c>
      <c r="D334" s="578" t="s">
        <v>2224</v>
      </c>
      <c r="E334" s="579"/>
      <c r="F334" s="580"/>
      <c r="G334" s="32" t="s">
        <v>69</v>
      </c>
      <c r="H334" s="33" t="s">
        <v>658</v>
      </c>
      <c r="I334" s="185" t="s">
        <v>1922</v>
      </c>
      <c r="J334" s="33" t="s">
        <v>659</v>
      </c>
      <c r="K334" s="34">
        <v>335</v>
      </c>
      <c r="L334" s="143"/>
      <c r="M334" s="34">
        <v>125</v>
      </c>
      <c r="N334" s="144"/>
      <c r="O334" s="146"/>
      <c r="P334" s="10">
        <v>0</v>
      </c>
      <c r="Q334" s="146"/>
    </row>
    <row r="335" spans="1:35" ht="18" customHeight="1" x14ac:dyDescent="0.15">
      <c r="A335" s="22" t="s">
        <v>586</v>
      </c>
      <c r="B335" s="32" t="s">
        <v>588</v>
      </c>
      <c r="C335" s="32" t="s">
        <v>657</v>
      </c>
      <c r="D335" s="578" t="s">
        <v>2224</v>
      </c>
      <c r="E335" s="579"/>
      <c r="F335" s="580"/>
      <c r="G335" s="32" t="s">
        <v>69</v>
      </c>
      <c r="H335" s="33" t="s">
        <v>660</v>
      </c>
      <c r="I335" s="185" t="s">
        <v>1923</v>
      </c>
      <c r="J335" s="33" t="s">
        <v>661</v>
      </c>
      <c r="K335" s="34">
        <v>420</v>
      </c>
      <c r="L335" s="143"/>
      <c r="M335" s="34">
        <v>175</v>
      </c>
      <c r="N335" s="144"/>
      <c r="O335" s="146"/>
      <c r="P335" s="10">
        <v>0</v>
      </c>
      <c r="Q335" s="146"/>
    </row>
    <row r="336" spans="1:35" ht="18" customHeight="1" x14ac:dyDescent="0.15">
      <c r="A336" s="22" t="s">
        <v>586</v>
      </c>
      <c r="B336" s="32" t="s">
        <v>588</v>
      </c>
      <c r="C336" s="32" t="s">
        <v>657</v>
      </c>
      <c r="D336" s="578" t="s">
        <v>2224</v>
      </c>
      <c r="E336" s="579"/>
      <c r="F336" s="580"/>
      <c r="G336" s="32" t="s">
        <v>69</v>
      </c>
      <c r="H336" s="33" t="s">
        <v>662</v>
      </c>
      <c r="I336" s="185" t="s">
        <v>1924</v>
      </c>
      <c r="J336" s="33" t="s">
        <v>663</v>
      </c>
      <c r="K336" s="34">
        <v>100</v>
      </c>
      <c r="L336" s="143"/>
      <c r="M336" s="34">
        <v>0</v>
      </c>
      <c r="N336" s="144"/>
      <c r="O336" s="146"/>
      <c r="P336" s="10">
        <v>0</v>
      </c>
      <c r="Q336" s="146"/>
    </row>
    <row r="337" spans="1:35" ht="18" customHeight="1" x14ac:dyDescent="0.15">
      <c r="A337" s="22" t="s">
        <v>586</v>
      </c>
      <c r="B337" s="32" t="s">
        <v>588</v>
      </c>
      <c r="C337" s="32" t="s">
        <v>657</v>
      </c>
      <c r="D337" s="578" t="s">
        <v>2224</v>
      </c>
      <c r="E337" s="579"/>
      <c r="F337" s="580"/>
      <c r="G337" s="32" t="s">
        <v>69</v>
      </c>
      <c r="H337" s="33" t="s">
        <v>664</v>
      </c>
      <c r="I337" s="185" t="s">
        <v>1925</v>
      </c>
      <c r="J337" s="33" t="s">
        <v>665</v>
      </c>
      <c r="K337" s="34">
        <v>220</v>
      </c>
      <c r="L337" s="143"/>
      <c r="M337" s="34">
        <v>90</v>
      </c>
      <c r="N337" s="144"/>
      <c r="O337" s="146"/>
      <c r="P337" s="10">
        <v>0</v>
      </c>
      <c r="Q337" s="146"/>
    </row>
    <row r="338" spans="1:35" ht="18" customHeight="1" x14ac:dyDescent="0.15">
      <c r="A338" s="22" t="s">
        <v>586</v>
      </c>
      <c r="B338" s="32" t="s">
        <v>588</v>
      </c>
      <c r="C338" s="32" t="s">
        <v>657</v>
      </c>
      <c r="D338" s="578" t="s">
        <v>2224</v>
      </c>
      <c r="E338" s="579"/>
      <c r="F338" s="580"/>
      <c r="G338" s="32" t="s">
        <v>69</v>
      </c>
      <c r="H338" s="33" t="s">
        <v>666</v>
      </c>
      <c r="I338" s="185" t="s">
        <v>1926</v>
      </c>
      <c r="J338" s="33" t="s">
        <v>667</v>
      </c>
      <c r="K338" s="34">
        <v>175</v>
      </c>
      <c r="L338" s="143"/>
      <c r="M338" s="34">
        <v>110</v>
      </c>
      <c r="N338" s="144"/>
      <c r="O338" s="146"/>
      <c r="P338" s="10">
        <v>0</v>
      </c>
      <c r="Q338" s="146"/>
    </row>
    <row r="339" spans="1:35" ht="15" customHeight="1" x14ac:dyDescent="0.15">
      <c r="A339" s="22" t="s">
        <v>586</v>
      </c>
      <c r="B339" s="32" t="s">
        <v>588</v>
      </c>
      <c r="C339" s="32" t="s">
        <v>657</v>
      </c>
      <c r="D339" s="578" t="s">
        <v>2224</v>
      </c>
      <c r="E339" s="579"/>
      <c r="F339" s="580"/>
      <c r="G339" s="32" t="s">
        <v>69</v>
      </c>
      <c r="H339" s="33" t="s">
        <v>668</v>
      </c>
      <c r="I339" s="185" t="s">
        <v>1927</v>
      </c>
      <c r="J339" s="33" t="s">
        <v>669</v>
      </c>
      <c r="K339" s="34">
        <v>320</v>
      </c>
      <c r="L339" s="143"/>
      <c r="M339" s="34">
        <v>0</v>
      </c>
      <c r="N339" s="144"/>
      <c r="O339" s="299"/>
      <c r="P339" s="10">
        <v>0</v>
      </c>
      <c r="Q339" s="299"/>
    </row>
    <row r="340" spans="1:35" ht="18" hidden="1" customHeight="1" x14ac:dyDescent="0.15">
      <c r="A340" s="22" t="s">
        <v>586</v>
      </c>
      <c r="B340" s="32" t="s">
        <v>588</v>
      </c>
      <c r="C340" s="32" t="s">
        <v>657</v>
      </c>
      <c r="D340" s="581" t="s">
        <v>2224</v>
      </c>
      <c r="E340" s="582"/>
      <c r="F340" s="583"/>
      <c r="G340" s="32" t="s">
        <v>69</v>
      </c>
      <c r="H340" s="33" t="s">
        <v>670</v>
      </c>
      <c r="I340" s="186" t="s">
        <v>1928</v>
      </c>
      <c r="J340" s="91" t="s">
        <v>671</v>
      </c>
      <c r="K340" s="92">
        <v>0</v>
      </c>
      <c r="L340" s="143"/>
      <c r="M340" s="34">
        <v>0</v>
      </c>
      <c r="N340" s="144"/>
      <c r="O340" s="180"/>
      <c r="P340" s="10">
        <v>0</v>
      </c>
      <c r="Q340" s="180"/>
      <c r="AI340" s="10">
        <v>2</v>
      </c>
    </row>
    <row r="341" spans="1:35" ht="18" customHeight="1" x14ac:dyDescent="0.15">
      <c r="A341" s="22" t="s">
        <v>672</v>
      </c>
      <c r="B341" s="23"/>
      <c r="C341" s="24" t="s">
        <v>673</v>
      </c>
      <c r="D341" s="467" t="s">
        <v>2447</v>
      </c>
      <c r="E341" s="468"/>
      <c r="F341" s="469"/>
      <c r="G341" s="24"/>
      <c r="H341" s="24"/>
      <c r="I341" s="183"/>
      <c r="J341" s="23" t="s">
        <v>66</v>
      </c>
      <c r="K341" s="25">
        <f>SUM(SUMIFS(K342:K397,$G342:$G397,{"0","1"}))</f>
        <v>4780</v>
      </c>
      <c r="L341" s="217">
        <f>SUM(SUMIFS(L342:L397,$G342:$G397,{"0","1"}))</f>
        <v>0</v>
      </c>
      <c r="M341" s="25">
        <f>SUM(SUMIFS(M342:M397,$G342:$G397,{"0","1"}))</f>
        <v>1045</v>
      </c>
      <c r="N341" s="40">
        <f>SUM(SUMIFS(N342:N397,$G342:$G397,{"0","1"}))</f>
        <v>0</v>
      </c>
      <c r="O341" s="41"/>
      <c r="P341" s="10">
        <v>2</v>
      </c>
      <c r="Q341" s="41"/>
    </row>
    <row r="342" spans="1:35" ht="18" customHeight="1" x14ac:dyDescent="0.15">
      <c r="A342" s="22" t="s">
        <v>672</v>
      </c>
      <c r="B342" s="26" t="s">
        <v>674</v>
      </c>
      <c r="C342" s="27" t="s">
        <v>673</v>
      </c>
      <c r="D342" s="414" t="s">
        <v>2442</v>
      </c>
      <c r="E342" s="415"/>
      <c r="F342" s="416"/>
      <c r="G342" s="28"/>
      <c r="H342" s="28"/>
      <c r="I342" s="184"/>
      <c r="J342" s="28" t="s">
        <v>68</v>
      </c>
      <c r="K342" s="29">
        <f>SUM(SUMIFS(K343:K358,$G343:$G358,{"0","1"}))</f>
        <v>3190</v>
      </c>
      <c r="L342" s="250">
        <f>SUM(SUMIFS(L343:L358,$G343:$G358,{"0","1"}))</f>
        <v>0</v>
      </c>
      <c r="M342" s="29">
        <f>SUM(SUMIFS(M343:M358,$G343:$G358,{"0","1"}))</f>
        <v>705</v>
      </c>
      <c r="N342" s="30">
        <f>SUM(SUMIFS(N343:N358,$G343:$G358,{"0","1"}))</f>
        <v>0</v>
      </c>
      <c r="O342" s="31"/>
      <c r="P342" s="10">
        <v>3</v>
      </c>
      <c r="Q342" s="31"/>
    </row>
    <row r="343" spans="1:35" ht="18" customHeight="1" x14ac:dyDescent="0.15">
      <c r="A343" s="22" t="s">
        <v>672</v>
      </c>
      <c r="B343" s="32" t="s">
        <v>674</v>
      </c>
      <c r="C343" s="32" t="s">
        <v>673</v>
      </c>
      <c r="D343" s="584" t="s">
        <v>2225</v>
      </c>
      <c r="E343" s="585"/>
      <c r="F343" s="586"/>
      <c r="G343" s="32" t="s">
        <v>69</v>
      </c>
      <c r="H343" s="33" t="s">
        <v>675</v>
      </c>
      <c r="I343" s="185" t="s">
        <v>1929</v>
      </c>
      <c r="J343" s="33" t="s">
        <v>676</v>
      </c>
      <c r="K343" s="34">
        <v>15</v>
      </c>
      <c r="L343" s="143"/>
      <c r="M343" s="34">
        <v>0</v>
      </c>
      <c r="N343" s="144"/>
      <c r="O343" s="146"/>
      <c r="P343" s="10">
        <v>0</v>
      </c>
      <c r="Q343" s="146"/>
    </row>
    <row r="344" spans="1:35" ht="18" customHeight="1" x14ac:dyDescent="0.15">
      <c r="A344" s="22" t="s">
        <v>672</v>
      </c>
      <c r="B344" s="32" t="s">
        <v>674</v>
      </c>
      <c r="C344" s="32" t="s">
        <v>673</v>
      </c>
      <c r="D344" s="584" t="s">
        <v>2225</v>
      </c>
      <c r="E344" s="585"/>
      <c r="F344" s="586"/>
      <c r="G344" s="32" t="s">
        <v>69</v>
      </c>
      <c r="H344" s="33" t="s">
        <v>677</v>
      </c>
      <c r="I344" s="185" t="s">
        <v>1930</v>
      </c>
      <c r="J344" s="33" t="s">
        <v>678</v>
      </c>
      <c r="K344" s="34">
        <v>35</v>
      </c>
      <c r="L344" s="143"/>
      <c r="M344" s="34">
        <v>0</v>
      </c>
      <c r="N344" s="144"/>
      <c r="O344" s="146"/>
      <c r="P344" s="10">
        <v>0</v>
      </c>
      <c r="Q344" s="146"/>
    </row>
    <row r="345" spans="1:35" ht="18" customHeight="1" x14ac:dyDescent="0.15">
      <c r="A345" s="22" t="s">
        <v>672</v>
      </c>
      <c r="B345" s="32" t="s">
        <v>674</v>
      </c>
      <c r="C345" s="32" t="s">
        <v>673</v>
      </c>
      <c r="D345" s="584" t="s">
        <v>2225</v>
      </c>
      <c r="E345" s="585"/>
      <c r="F345" s="586"/>
      <c r="G345" s="32" t="s">
        <v>69</v>
      </c>
      <c r="H345" s="33" t="s">
        <v>679</v>
      </c>
      <c r="I345" s="185" t="s">
        <v>1931</v>
      </c>
      <c r="J345" s="33" t="s">
        <v>680</v>
      </c>
      <c r="K345" s="34">
        <v>25</v>
      </c>
      <c r="L345" s="143"/>
      <c r="M345" s="34">
        <v>0</v>
      </c>
      <c r="N345" s="144"/>
      <c r="O345" s="146"/>
      <c r="P345" s="10">
        <v>0</v>
      </c>
      <c r="Q345" s="146"/>
    </row>
    <row r="346" spans="1:35" ht="18" customHeight="1" x14ac:dyDescent="0.15">
      <c r="A346" s="22" t="s">
        <v>672</v>
      </c>
      <c r="B346" s="32" t="s">
        <v>674</v>
      </c>
      <c r="C346" s="32" t="s">
        <v>673</v>
      </c>
      <c r="D346" s="584" t="s">
        <v>2225</v>
      </c>
      <c r="E346" s="585"/>
      <c r="F346" s="586"/>
      <c r="G346" s="32" t="s">
        <v>69</v>
      </c>
      <c r="H346" s="33" t="s">
        <v>681</v>
      </c>
      <c r="I346" s="185" t="s">
        <v>1932</v>
      </c>
      <c r="J346" s="33" t="s">
        <v>682</v>
      </c>
      <c r="K346" s="34">
        <v>30</v>
      </c>
      <c r="L346" s="143"/>
      <c r="M346" s="34">
        <v>0</v>
      </c>
      <c r="N346" s="144"/>
      <c r="O346" s="146"/>
      <c r="P346" s="10">
        <v>0</v>
      </c>
      <c r="Q346" s="146"/>
    </row>
    <row r="347" spans="1:35" ht="18" customHeight="1" x14ac:dyDescent="0.15">
      <c r="A347" s="22" t="s">
        <v>672</v>
      </c>
      <c r="B347" s="32" t="s">
        <v>674</v>
      </c>
      <c r="C347" s="32" t="s">
        <v>673</v>
      </c>
      <c r="D347" s="584" t="s">
        <v>2225</v>
      </c>
      <c r="E347" s="585"/>
      <c r="F347" s="586"/>
      <c r="G347" s="32" t="s">
        <v>69</v>
      </c>
      <c r="H347" s="33" t="s">
        <v>683</v>
      </c>
      <c r="I347" s="185" t="s">
        <v>1933</v>
      </c>
      <c r="J347" s="33" t="s">
        <v>684</v>
      </c>
      <c r="K347" s="34">
        <v>45</v>
      </c>
      <c r="L347" s="143"/>
      <c r="M347" s="34">
        <v>0</v>
      </c>
      <c r="N347" s="144"/>
      <c r="O347" s="146"/>
      <c r="P347" s="10">
        <v>0</v>
      </c>
      <c r="Q347" s="146"/>
    </row>
    <row r="348" spans="1:35" ht="18" customHeight="1" x14ac:dyDescent="0.15">
      <c r="A348" s="22" t="s">
        <v>672</v>
      </c>
      <c r="B348" s="32" t="s">
        <v>674</v>
      </c>
      <c r="C348" s="32" t="s">
        <v>673</v>
      </c>
      <c r="D348" s="584" t="s">
        <v>2225</v>
      </c>
      <c r="E348" s="585"/>
      <c r="F348" s="586"/>
      <c r="G348" s="32" t="s">
        <v>69</v>
      </c>
      <c r="H348" s="33" t="s">
        <v>685</v>
      </c>
      <c r="I348" s="185" t="s">
        <v>1934</v>
      </c>
      <c r="J348" s="33" t="s">
        <v>686</v>
      </c>
      <c r="K348" s="34">
        <v>25</v>
      </c>
      <c r="L348" s="143"/>
      <c r="M348" s="34">
        <v>0</v>
      </c>
      <c r="N348" s="144"/>
      <c r="O348" s="146"/>
      <c r="P348" s="10">
        <v>0</v>
      </c>
      <c r="Q348" s="146"/>
    </row>
    <row r="349" spans="1:35" ht="18" customHeight="1" x14ac:dyDescent="0.15">
      <c r="A349" s="22" t="s">
        <v>672</v>
      </c>
      <c r="B349" s="32" t="s">
        <v>674</v>
      </c>
      <c r="C349" s="32" t="s">
        <v>673</v>
      </c>
      <c r="D349" s="584" t="s">
        <v>2225</v>
      </c>
      <c r="E349" s="585"/>
      <c r="F349" s="586"/>
      <c r="G349" s="32" t="s">
        <v>69</v>
      </c>
      <c r="H349" s="33" t="s">
        <v>687</v>
      </c>
      <c r="I349" s="185" t="s">
        <v>1935</v>
      </c>
      <c r="J349" s="33" t="s">
        <v>688</v>
      </c>
      <c r="K349" s="34">
        <v>290</v>
      </c>
      <c r="L349" s="143"/>
      <c r="M349" s="34">
        <v>100</v>
      </c>
      <c r="N349" s="144"/>
      <c r="O349" s="146"/>
      <c r="P349" s="10">
        <v>0</v>
      </c>
      <c r="Q349" s="146"/>
      <c r="AH349" s="10">
        <v>1</v>
      </c>
    </row>
    <row r="350" spans="1:35" ht="18" customHeight="1" x14ac:dyDescent="0.15">
      <c r="A350" s="22" t="s">
        <v>672</v>
      </c>
      <c r="B350" s="32" t="s">
        <v>674</v>
      </c>
      <c r="C350" s="32" t="s">
        <v>673</v>
      </c>
      <c r="D350" s="584" t="s">
        <v>2225</v>
      </c>
      <c r="E350" s="585"/>
      <c r="F350" s="586"/>
      <c r="G350" s="32" t="s">
        <v>69</v>
      </c>
      <c r="H350" s="33" t="s">
        <v>689</v>
      </c>
      <c r="I350" s="185" t="s">
        <v>1936</v>
      </c>
      <c r="J350" s="33" t="s">
        <v>690</v>
      </c>
      <c r="K350" s="34">
        <v>485</v>
      </c>
      <c r="L350" s="143"/>
      <c r="M350" s="34">
        <v>70</v>
      </c>
      <c r="N350" s="144"/>
      <c r="O350" s="146"/>
      <c r="P350" s="10">
        <v>0</v>
      </c>
      <c r="Q350" s="146"/>
    </row>
    <row r="351" spans="1:35" ht="18" customHeight="1" x14ac:dyDescent="0.15">
      <c r="A351" s="22" t="s">
        <v>672</v>
      </c>
      <c r="B351" s="32" t="s">
        <v>674</v>
      </c>
      <c r="C351" s="32" t="s">
        <v>673</v>
      </c>
      <c r="D351" s="584" t="s">
        <v>2225</v>
      </c>
      <c r="E351" s="585"/>
      <c r="F351" s="586"/>
      <c r="G351" s="32" t="s">
        <v>69</v>
      </c>
      <c r="H351" s="33" t="s">
        <v>691</v>
      </c>
      <c r="I351" s="185" t="s">
        <v>1937</v>
      </c>
      <c r="J351" s="33" t="s">
        <v>692</v>
      </c>
      <c r="K351" s="34">
        <v>515</v>
      </c>
      <c r="L351" s="143"/>
      <c r="M351" s="34">
        <v>110</v>
      </c>
      <c r="N351" s="144"/>
      <c r="O351" s="146"/>
      <c r="P351" s="10">
        <v>0</v>
      </c>
      <c r="Q351" s="146"/>
    </row>
    <row r="352" spans="1:35" ht="18" customHeight="1" x14ac:dyDescent="0.15">
      <c r="A352" s="22" t="s">
        <v>672</v>
      </c>
      <c r="B352" s="32" t="s">
        <v>674</v>
      </c>
      <c r="C352" s="32" t="s">
        <v>673</v>
      </c>
      <c r="D352" s="584" t="s">
        <v>2225</v>
      </c>
      <c r="E352" s="585"/>
      <c r="F352" s="586"/>
      <c r="G352" s="32" t="s">
        <v>69</v>
      </c>
      <c r="H352" s="33" t="s">
        <v>693</v>
      </c>
      <c r="I352" s="185" t="s">
        <v>1938</v>
      </c>
      <c r="J352" s="33" t="s">
        <v>694</v>
      </c>
      <c r="K352" s="34">
        <v>450</v>
      </c>
      <c r="L352" s="143"/>
      <c r="M352" s="34">
        <v>120</v>
      </c>
      <c r="N352" s="144"/>
      <c r="O352" s="146"/>
      <c r="P352" s="10">
        <v>0</v>
      </c>
      <c r="Q352" s="146"/>
    </row>
    <row r="353" spans="1:35" ht="18" customHeight="1" x14ac:dyDescent="0.15">
      <c r="A353" s="22" t="s">
        <v>672</v>
      </c>
      <c r="B353" s="32" t="s">
        <v>674</v>
      </c>
      <c r="C353" s="32" t="s">
        <v>673</v>
      </c>
      <c r="D353" s="584" t="s">
        <v>2225</v>
      </c>
      <c r="E353" s="585"/>
      <c r="F353" s="586"/>
      <c r="G353" s="32" t="s">
        <v>69</v>
      </c>
      <c r="H353" s="33" t="s">
        <v>695</v>
      </c>
      <c r="I353" s="185" t="s">
        <v>1939</v>
      </c>
      <c r="J353" s="33" t="s">
        <v>696</v>
      </c>
      <c r="K353" s="34">
        <v>240</v>
      </c>
      <c r="L353" s="143"/>
      <c r="M353" s="34">
        <v>100</v>
      </c>
      <c r="N353" s="144"/>
      <c r="O353" s="146"/>
      <c r="P353" s="10">
        <v>0</v>
      </c>
      <c r="Q353" s="146"/>
    </row>
    <row r="354" spans="1:35" ht="18" customHeight="1" x14ac:dyDescent="0.15">
      <c r="A354" s="22" t="s">
        <v>672</v>
      </c>
      <c r="B354" s="32" t="s">
        <v>674</v>
      </c>
      <c r="C354" s="32" t="s">
        <v>673</v>
      </c>
      <c r="D354" s="584" t="s">
        <v>2225</v>
      </c>
      <c r="E354" s="585"/>
      <c r="F354" s="586"/>
      <c r="G354" s="32" t="s">
        <v>69</v>
      </c>
      <c r="H354" s="33" t="s">
        <v>697</v>
      </c>
      <c r="I354" s="185" t="s">
        <v>1940</v>
      </c>
      <c r="J354" s="33" t="s">
        <v>698</v>
      </c>
      <c r="K354" s="34">
        <v>85</v>
      </c>
      <c r="L354" s="143"/>
      <c r="M354" s="34">
        <v>0</v>
      </c>
      <c r="N354" s="144"/>
      <c r="O354" s="146"/>
      <c r="P354" s="10">
        <v>0</v>
      </c>
      <c r="Q354" s="146"/>
    </row>
    <row r="355" spans="1:35" ht="18" customHeight="1" x14ac:dyDescent="0.15">
      <c r="A355" s="22" t="s">
        <v>672</v>
      </c>
      <c r="B355" s="32" t="s">
        <v>674</v>
      </c>
      <c r="C355" s="32" t="s">
        <v>673</v>
      </c>
      <c r="D355" s="584" t="s">
        <v>2225</v>
      </c>
      <c r="E355" s="585"/>
      <c r="F355" s="586"/>
      <c r="G355" s="32" t="s">
        <v>69</v>
      </c>
      <c r="H355" s="33" t="s">
        <v>699</v>
      </c>
      <c r="I355" s="185" t="s">
        <v>1941</v>
      </c>
      <c r="J355" s="33" t="s">
        <v>700</v>
      </c>
      <c r="K355" s="34">
        <v>530</v>
      </c>
      <c r="L355" s="143"/>
      <c r="M355" s="34">
        <v>85</v>
      </c>
      <c r="N355" s="144"/>
      <c r="O355" s="146"/>
      <c r="P355" s="10">
        <v>0</v>
      </c>
      <c r="Q355" s="146"/>
      <c r="AH355" s="10">
        <v>1</v>
      </c>
    </row>
    <row r="356" spans="1:35" ht="18" customHeight="1" x14ac:dyDescent="0.15">
      <c r="A356" s="22" t="s">
        <v>672</v>
      </c>
      <c r="B356" s="32" t="s">
        <v>674</v>
      </c>
      <c r="C356" s="32" t="s">
        <v>673</v>
      </c>
      <c r="D356" s="584" t="s">
        <v>2225</v>
      </c>
      <c r="E356" s="585"/>
      <c r="F356" s="586"/>
      <c r="G356" s="32" t="s">
        <v>69</v>
      </c>
      <c r="H356" s="33" t="s">
        <v>701</v>
      </c>
      <c r="I356" s="185" t="s">
        <v>1942</v>
      </c>
      <c r="J356" s="33" t="s">
        <v>702</v>
      </c>
      <c r="K356" s="34">
        <v>65</v>
      </c>
      <c r="L356" s="143"/>
      <c r="M356" s="34">
        <v>0</v>
      </c>
      <c r="N356" s="144"/>
      <c r="O356" s="146"/>
      <c r="P356" s="10">
        <v>0</v>
      </c>
      <c r="Q356" s="146"/>
    </row>
    <row r="357" spans="1:35" ht="18" customHeight="1" x14ac:dyDescent="0.15">
      <c r="A357" s="22" t="s">
        <v>672</v>
      </c>
      <c r="B357" s="32" t="s">
        <v>674</v>
      </c>
      <c r="C357" s="32" t="s">
        <v>673</v>
      </c>
      <c r="D357" s="584" t="s">
        <v>2225</v>
      </c>
      <c r="E357" s="585"/>
      <c r="F357" s="586"/>
      <c r="G357" s="32" t="s">
        <v>69</v>
      </c>
      <c r="H357" s="33" t="s">
        <v>703</v>
      </c>
      <c r="I357" s="185" t="s">
        <v>1943</v>
      </c>
      <c r="J357" s="33" t="s">
        <v>704</v>
      </c>
      <c r="K357" s="34">
        <v>305</v>
      </c>
      <c r="L357" s="143"/>
      <c r="M357" s="34">
        <v>120</v>
      </c>
      <c r="N357" s="144"/>
      <c r="O357" s="146"/>
      <c r="P357" s="10">
        <v>0</v>
      </c>
      <c r="Q357" s="146"/>
    </row>
    <row r="358" spans="1:35" ht="18" customHeight="1" x14ac:dyDescent="0.15">
      <c r="A358" s="22" t="s">
        <v>672</v>
      </c>
      <c r="B358" s="32" t="s">
        <v>674</v>
      </c>
      <c r="C358" s="32" t="s">
        <v>673</v>
      </c>
      <c r="D358" s="584" t="s">
        <v>2225</v>
      </c>
      <c r="E358" s="585"/>
      <c r="F358" s="586"/>
      <c r="G358" s="32" t="s">
        <v>69</v>
      </c>
      <c r="H358" s="33" t="s">
        <v>705</v>
      </c>
      <c r="I358" s="185" t="s">
        <v>1944</v>
      </c>
      <c r="J358" s="33" t="s">
        <v>706</v>
      </c>
      <c r="K358" s="34">
        <v>50</v>
      </c>
      <c r="L358" s="143"/>
      <c r="M358" s="34">
        <v>0</v>
      </c>
      <c r="N358" s="144"/>
      <c r="O358" s="299"/>
      <c r="P358" s="10">
        <v>0</v>
      </c>
      <c r="Q358" s="299"/>
      <c r="AH358" s="10">
        <v>1</v>
      </c>
    </row>
    <row r="359" spans="1:35" ht="18" customHeight="1" x14ac:dyDescent="0.15">
      <c r="A359" s="22" t="s">
        <v>672</v>
      </c>
      <c r="B359" s="26" t="s">
        <v>674</v>
      </c>
      <c r="C359" s="27" t="s">
        <v>707</v>
      </c>
      <c r="D359" s="414" t="s">
        <v>2443</v>
      </c>
      <c r="E359" s="415"/>
      <c r="F359" s="416"/>
      <c r="G359" s="28"/>
      <c r="H359" s="28"/>
      <c r="I359" s="184"/>
      <c r="J359" s="28" t="s">
        <v>68</v>
      </c>
      <c r="K359" s="29">
        <f>SUM(SUMIFS(K360:K365,$G360:$G365,{"0","1"}))</f>
        <v>700</v>
      </c>
      <c r="L359" s="250">
        <f>SUM(SUMIFS(L360:L365,$G360:$G365,{"0","1"}))</f>
        <v>0</v>
      </c>
      <c r="M359" s="29">
        <f>SUM(SUMIFS(M360:M365,$G360:$G365,{"0","1"}))</f>
        <v>195</v>
      </c>
      <c r="N359" s="30">
        <f>SUM(SUMIFS(N360:N365,$G360:$G365,{"0","1"}))</f>
        <v>0</v>
      </c>
      <c r="O359" s="31"/>
      <c r="P359" s="10">
        <v>3</v>
      </c>
      <c r="Q359" s="31"/>
    </row>
    <row r="360" spans="1:35" ht="18" customHeight="1" x14ac:dyDescent="0.15">
      <c r="A360" s="22" t="s">
        <v>672</v>
      </c>
      <c r="B360" s="32" t="s">
        <v>674</v>
      </c>
      <c r="C360" s="32" t="s">
        <v>707</v>
      </c>
      <c r="D360" s="587" t="s">
        <v>2226</v>
      </c>
      <c r="E360" s="588"/>
      <c r="F360" s="589"/>
      <c r="G360" s="32" t="s">
        <v>69</v>
      </c>
      <c r="H360" s="33" t="s">
        <v>708</v>
      </c>
      <c r="I360" s="185" t="s">
        <v>1945</v>
      </c>
      <c r="J360" s="33" t="s">
        <v>709</v>
      </c>
      <c r="K360" s="34">
        <v>420</v>
      </c>
      <c r="L360" s="143"/>
      <c r="M360" s="34">
        <v>155</v>
      </c>
      <c r="N360" s="144"/>
      <c r="O360" s="146"/>
      <c r="P360" s="10">
        <v>0</v>
      </c>
      <c r="Q360" s="146"/>
    </row>
    <row r="361" spans="1:35" ht="18" customHeight="1" x14ac:dyDescent="0.15">
      <c r="A361" s="22" t="s">
        <v>672</v>
      </c>
      <c r="B361" s="32" t="s">
        <v>674</v>
      </c>
      <c r="C361" s="32" t="s">
        <v>707</v>
      </c>
      <c r="D361" s="587" t="s">
        <v>2226</v>
      </c>
      <c r="E361" s="588"/>
      <c r="F361" s="589"/>
      <c r="G361" s="32" t="s">
        <v>69</v>
      </c>
      <c r="H361" s="33" t="s">
        <v>710</v>
      </c>
      <c r="I361" s="185" t="s">
        <v>1946</v>
      </c>
      <c r="J361" s="33" t="s">
        <v>711</v>
      </c>
      <c r="K361" s="34">
        <v>210</v>
      </c>
      <c r="L361" s="143"/>
      <c r="M361" s="34">
        <v>40</v>
      </c>
      <c r="N361" s="144"/>
      <c r="O361" s="305"/>
      <c r="P361" s="10">
        <v>0</v>
      </c>
      <c r="Q361" s="305" t="s">
        <v>2523</v>
      </c>
    </row>
    <row r="362" spans="1:35" ht="18" hidden="1" customHeight="1" x14ac:dyDescent="0.15">
      <c r="A362" s="22" t="s">
        <v>672</v>
      </c>
      <c r="B362" s="32" t="s">
        <v>674</v>
      </c>
      <c r="C362" s="32" t="s">
        <v>707</v>
      </c>
      <c r="D362" s="587" t="s">
        <v>2226</v>
      </c>
      <c r="E362" s="588"/>
      <c r="F362" s="589"/>
      <c r="G362" s="32" t="s">
        <v>69</v>
      </c>
      <c r="H362" s="33" t="s">
        <v>712</v>
      </c>
      <c r="I362" s="185" t="s">
        <v>1947</v>
      </c>
      <c r="J362" s="91" t="s">
        <v>713</v>
      </c>
      <c r="K362" s="34">
        <v>0</v>
      </c>
      <c r="L362" s="143"/>
      <c r="M362" s="34">
        <v>0</v>
      </c>
      <c r="N362" s="144"/>
      <c r="O362" s="305"/>
      <c r="P362" s="10">
        <v>0</v>
      </c>
      <c r="Q362" s="305" t="s">
        <v>2569</v>
      </c>
    </row>
    <row r="363" spans="1:35" ht="18" customHeight="1" x14ac:dyDescent="0.15">
      <c r="A363" s="22" t="s">
        <v>672</v>
      </c>
      <c r="B363" s="32" t="s">
        <v>674</v>
      </c>
      <c r="C363" s="32" t="s">
        <v>707</v>
      </c>
      <c r="D363" s="587" t="s">
        <v>2226</v>
      </c>
      <c r="E363" s="588"/>
      <c r="F363" s="589"/>
      <c r="G363" s="32" t="s">
        <v>69</v>
      </c>
      <c r="H363" s="33" t="s">
        <v>714</v>
      </c>
      <c r="I363" s="185" t="s">
        <v>1948</v>
      </c>
      <c r="J363" s="33" t="s">
        <v>715</v>
      </c>
      <c r="K363" s="34">
        <v>20</v>
      </c>
      <c r="L363" s="143"/>
      <c r="M363" s="34">
        <v>0</v>
      </c>
      <c r="N363" s="144"/>
      <c r="O363" s="305"/>
      <c r="P363" s="10">
        <v>0</v>
      </c>
      <c r="Q363" s="305"/>
      <c r="AH363" s="10">
        <v>1</v>
      </c>
    </row>
    <row r="364" spans="1:35" ht="18" customHeight="1" x14ac:dyDescent="0.15">
      <c r="A364" s="22" t="s">
        <v>672</v>
      </c>
      <c r="B364" s="32" t="s">
        <v>674</v>
      </c>
      <c r="C364" s="32" t="s">
        <v>707</v>
      </c>
      <c r="D364" s="587" t="s">
        <v>2226</v>
      </c>
      <c r="E364" s="588"/>
      <c r="F364" s="589"/>
      <c r="G364" s="32" t="s">
        <v>69</v>
      </c>
      <c r="H364" s="33" t="s">
        <v>716</v>
      </c>
      <c r="I364" s="185" t="s">
        <v>1949</v>
      </c>
      <c r="J364" s="33" t="s">
        <v>717</v>
      </c>
      <c r="K364" s="34">
        <v>50</v>
      </c>
      <c r="L364" s="143"/>
      <c r="M364" s="34">
        <v>0</v>
      </c>
      <c r="N364" s="144"/>
      <c r="O364" s="146"/>
      <c r="P364" s="10">
        <v>0</v>
      </c>
      <c r="Q364" s="146"/>
    </row>
    <row r="365" spans="1:35" ht="18" hidden="1" customHeight="1" x14ac:dyDescent="0.15">
      <c r="A365" s="22" t="s">
        <v>672</v>
      </c>
      <c r="B365" s="32" t="s">
        <v>674</v>
      </c>
      <c r="C365" s="32" t="s">
        <v>707</v>
      </c>
      <c r="D365" s="590" t="s">
        <v>2226</v>
      </c>
      <c r="E365" s="591"/>
      <c r="F365" s="592"/>
      <c r="G365" s="32" t="s">
        <v>69</v>
      </c>
      <c r="H365" s="33" t="s">
        <v>718</v>
      </c>
      <c r="I365" s="186" t="s">
        <v>1950</v>
      </c>
      <c r="J365" s="91" t="s">
        <v>719</v>
      </c>
      <c r="K365" s="92">
        <v>0</v>
      </c>
      <c r="L365" s="143"/>
      <c r="M365" s="34">
        <v>0</v>
      </c>
      <c r="N365" s="144"/>
      <c r="O365" s="299"/>
      <c r="P365" s="10">
        <v>0</v>
      </c>
      <c r="Q365" s="299" t="s">
        <v>2504</v>
      </c>
      <c r="AI365" s="10">
        <v>2</v>
      </c>
    </row>
    <row r="366" spans="1:35" ht="18" customHeight="1" x14ac:dyDescent="0.15">
      <c r="A366" s="22" t="s">
        <v>672</v>
      </c>
      <c r="B366" s="26" t="s">
        <v>674</v>
      </c>
      <c r="C366" s="27" t="s">
        <v>720</v>
      </c>
      <c r="D366" s="414" t="s">
        <v>2444</v>
      </c>
      <c r="E366" s="415"/>
      <c r="F366" s="416"/>
      <c r="G366" s="28"/>
      <c r="H366" s="28"/>
      <c r="I366" s="184"/>
      <c r="J366" s="28" t="s">
        <v>68</v>
      </c>
      <c r="K366" s="29">
        <f>SUM(SUMIFS(K367:K376,$G367:$G376,{"0","1"}))</f>
        <v>500</v>
      </c>
      <c r="L366" s="250">
        <f>SUM(SUMIFS(L367:L376,$G367:$G376,{"0","1"}))</f>
        <v>0</v>
      </c>
      <c r="M366" s="29">
        <f>SUM(SUMIFS(M367:M376,$G367:$G376,{"0","1"}))</f>
        <v>100</v>
      </c>
      <c r="N366" s="30">
        <f>SUM(SUMIFS(N367:N376,$G367:$G376,{"0","1"}))</f>
        <v>0</v>
      </c>
      <c r="O366" s="31"/>
      <c r="P366" s="10">
        <v>3</v>
      </c>
      <c r="Q366" s="31"/>
    </row>
    <row r="367" spans="1:35" ht="18" customHeight="1" x14ac:dyDescent="0.15">
      <c r="A367" s="22" t="s">
        <v>672</v>
      </c>
      <c r="B367" s="32" t="s">
        <v>674</v>
      </c>
      <c r="C367" s="32" t="s">
        <v>720</v>
      </c>
      <c r="D367" s="593" t="s">
        <v>2227</v>
      </c>
      <c r="E367" s="594"/>
      <c r="F367" s="595"/>
      <c r="G367" s="32" t="s">
        <v>69</v>
      </c>
      <c r="H367" s="33" t="s">
        <v>721</v>
      </c>
      <c r="I367" s="185" t="s">
        <v>1951</v>
      </c>
      <c r="J367" s="33" t="s">
        <v>722</v>
      </c>
      <c r="K367" s="34">
        <v>55</v>
      </c>
      <c r="L367" s="143"/>
      <c r="M367" s="34">
        <v>0</v>
      </c>
      <c r="N367" s="144"/>
      <c r="O367" s="146"/>
      <c r="P367" s="10">
        <v>0</v>
      </c>
      <c r="Q367" s="146"/>
    </row>
    <row r="368" spans="1:35" ht="18" customHeight="1" x14ac:dyDescent="0.15">
      <c r="A368" s="22" t="s">
        <v>672</v>
      </c>
      <c r="B368" s="32" t="s">
        <v>674</v>
      </c>
      <c r="C368" s="32" t="s">
        <v>720</v>
      </c>
      <c r="D368" s="593" t="s">
        <v>2227</v>
      </c>
      <c r="E368" s="594"/>
      <c r="F368" s="595"/>
      <c r="G368" s="32" t="s">
        <v>69</v>
      </c>
      <c r="H368" s="33" t="s">
        <v>723</v>
      </c>
      <c r="I368" s="185" t="s">
        <v>1952</v>
      </c>
      <c r="J368" s="33" t="s">
        <v>724</v>
      </c>
      <c r="K368" s="34">
        <v>25</v>
      </c>
      <c r="L368" s="143"/>
      <c r="M368" s="34">
        <v>0</v>
      </c>
      <c r="N368" s="144"/>
      <c r="O368" s="146"/>
      <c r="P368" s="10">
        <v>0</v>
      </c>
      <c r="Q368" s="146"/>
    </row>
    <row r="369" spans="1:34" ht="18" customHeight="1" x14ac:dyDescent="0.15">
      <c r="A369" s="22" t="s">
        <v>672</v>
      </c>
      <c r="B369" s="32" t="s">
        <v>674</v>
      </c>
      <c r="C369" s="32" t="s">
        <v>720</v>
      </c>
      <c r="D369" s="593" t="s">
        <v>2227</v>
      </c>
      <c r="E369" s="594"/>
      <c r="F369" s="595"/>
      <c r="G369" s="32" t="s">
        <v>69</v>
      </c>
      <c r="H369" s="33" t="s">
        <v>725</v>
      </c>
      <c r="I369" s="185" t="s">
        <v>1953</v>
      </c>
      <c r="J369" s="33" t="s">
        <v>726</v>
      </c>
      <c r="K369" s="34">
        <v>15</v>
      </c>
      <c r="L369" s="143"/>
      <c r="M369" s="34">
        <v>0</v>
      </c>
      <c r="N369" s="144"/>
      <c r="O369" s="146"/>
      <c r="P369" s="10">
        <v>0</v>
      </c>
      <c r="Q369" s="146"/>
      <c r="AH369" s="10">
        <v>1</v>
      </c>
    </row>
    <row r="370" spans="1:34" ht="18" customHeight="1" x14ac:dyDescent="0.15">
      <c r="A370" s="22" t="s">
        <v>672</v>
      </c>
      <c r="B370" s="32" t="s">
        <v>674</v>
      </c>
      <c r="C370" s="32" t="s">
        <v>720</v>
      </c>
      <c r="D370" s="593" t="s">
        <v>2227</v>
      </c>
      <c r="E370" s="594"/>
      <c r="F370" s="595"/>
      <c r="G370" s="32" t="s">
        <v>69</v>
      </c>
      <c r="H370" s="33" t="s">
        <v>727</v>
      </c>
      <c r="I370" s="185" t="s">
        <v>1954</v>
      </c>
      <c r="J370" s="33" t="s">
        <v>728</v>
      </c>
      <c r="K370" s="34">
        <v>55</v>
      </c>
      <c r="L370" s="143"/>
      <c r="M370" s="34">
        <v>30</v>
      </c>
      <c r="N370" s="144"/>
      <c r="O370" s="146"/>
      <c r="P370" s="10">
        <v>0</v>
      </c>
      <c r="Q370" s="146"/>
      <c r="AH370" s="10">
        <v>1</v>
      </c>
    </row>
    <row r="371" spans="1:34" ht="18" customHeight="1" x14ac:dyDescent="0.15">
      <c r="A371" s="22" t="s">
        <v>672</v>
      </c>
      <c r="B371" s="32" t="s">
        <v>674</v>
      </c>
      <c r="C371" s="32" t="s">
        <v>720</v>
      </c>
      <c r="D371" s="593" t="s">
        <v>2227</v>
      </c>
      <c r="E371" s="594"/>
      <c r="F371" s="595"/>
      <c r="G371" s="32" t="s">
        <v>69</v>
      </c>
      <c r="H371" s="33" t="s">
        <v>729</v>
      </c>
      <c r="I371" s="185" t="s">
        <v>1955</v>
      </c>
      <c r="J371" s="33" t="s">
        <v>730</v>
      </c>
      <c r="K371" s="34">
        <v>55</v>
      </c>
      <c r="L371" s="143"/>
      <c r="M371" s="34">
        <v>0</v>
      </c>
      <c r="N371" s="144"/>
      <c r="O371" s="146"/>
      <c r="P371" s="10">
        <v>0</v>
      </c>
      <c r="Q371" s="146"/>
    </row>
    <row r="372" spans="1:34" ht="18" customHeight="1" x14ac:dyDescent="0.15">
      <c r="A372" s="22" t="s">
        <v>672</v>
      </c>
      <c r="B372" s="32" t="s">
        <v>674</v>
      </c>
      <c r="C372" s="32" t="s">
        <v>720</v>
      </c>
      <c r="D372" s="593" t="s">
        <v>2227</v>
      </c>
      <c r="E372" s="594"/>
      <c r="F372" s="595"/>
      <c r="G372" s="32" t="s">
        <v>69</v>
      </c>
      <c r="H372" s="33" t="s">
        <v>731</v>
      </c>
      <c r="I372" s="185" t="s">
        <v>1956</v>
      </c>
      <c r="J372" s="33" t="s">
        <v>732</v>
      </c>
      <c r="K372" s="34">
        <v>25</v>
      </c>
      <c r="L372" s="143"/>
      <c r="M372" s="34">
        <v>0</v>
      </c>
      <c r="N372" s="144"/>
      <c r="O372" s="146"/>
      <c r="P372" s="10">
        <v>0</v>
      </c>
      <c r="Q372" s="146"/>
      <c r="AH372" s="10">
        <v>1</v>
      </c>
    </row>
    <row r="373" spans="1:34" ht="18" customHeight="1" x14ac:dyDescent="0.15">
      <c r="A373" s="22" t="s">
        <v>672</v>
      </c>
      <c r="B373" s="32" t="s">
        <v>674</v>
      </c>
      <c r="C373" s="32" t="s">
        <v>720</v>
      </c>
      <c r="D373" s="593" t="s">
        <v>2227</v>
      </c>
      <c r="E373" s="594"/>
      <c r="F373" s="595"/>
      <c r="G373" s="32" t="s">
        <v>69</v>
      </c>
      <c r="H373" s="33" t="s">
        <v>733</v>
      </c>
      <c r="I373" s="185" t="s">
        <v>1957</v>
      </c>
      <c r="J373" s="33" t="s">
        <v>734</v>
      </c>
      <c r="K373" s="34">
        <v>75</v>
      </c>
      <c r="L373" s="143"/>
      <c r="M373" s="34">
        <v>30</v>
      </c>
      <c r="N373" s="144"/>
      <c r="O373" s="146"/>
      <c r="P373" s="10">
        <v>0</v>
      </c>
      <c r="Q373" s="146"/>
    </row>
    <row r="374" spans="1:34" ht="18" customHeight="1" x14ac:dyDescent="0.15">
      <c r="A374" s="22" t="s">
        <v>672</v>
      </c>
      <c r="B374" s="32" t="s">
        <v>674</v>
      </c>
      <c r="C374" s="32" t="s">
        <v>720</v>
      </c>
      <c r="D374" s="593" t="s">
        <v>2227</v>
      </c>
      <c r="E374" s="594"/>
      <c r="F374" s="595"/>
      <c r="G374" s="32" t="s">
        <v>69</v>
      </c>
      <c r="H374" s="33" t="s">
        <v>735</v>
      </c>
      <c r="I374" s="185" t="s">
        <v>1958</v>
      </c>
      <c r="J374" s="33" t="s">
        <v>736</v>
      </c>
      <c r="K374" s="34">
        <v>110</v>
      </c>
      <c r="L374" s="143"/>
      <c r="M374" s="34">
        <v>40</v>
      </c>
      <c r="N374" s="144"/>
      <c r="O374" s="146"/>
      <c r="P374" s="10">
        <v>0</v>
      </c>
      <c r="Q374" s="146"/>
      <c r="AH374" s="10">
        <v>1</v>
      </c>
    </row>
    <row r="375" spans="1:34" ht="18" customHeight="1" x14ac:dyDescent="0.15">
      <c r="A375" s="22" t="s">
        <v>672</v>
      </c>
      <c r="B375" s="32" t="s">
        <v>674</v>
      </c>
      <c r="C375" s="32" t="s">
        <v>720</v>
      </c>
      <c r="D375" s="593" t="s">
        <v>2227</v>
      </c>
      <c r="E375" s="594"/>
      <c r="F375" s="595"/>
      <c r="G375" s="32" t="s">
        <v>69</v>
      </c>
      <c r="H375" s="33" t="s">
        <v>737</v>
      </c>
      <c r="I375" s="185" t="s">
        <v>1959</v>
      </c>
      <c r="J375" s="33" t="s">
        <v>738</v>
      </c>
      <c r="K375" s="34">
        <v>55</v>
      </c>
      <c r="L375" s="143"/>
      <c r="M375" s="34">
        <v>0</v>
      </c>
      <c r="N375" s="144"/>
      <c r="O375" s="146"/>
      <c r="P375" s="10">
        <v>0</v>
      </c>
      <c r="Q375" s="146"/>
    </row>
    <row r="376" spans="1:34" ht="18" customHeight="1" x14ac:dyDescent="0.15">
      <c r="A376" s="22" t="s">
        <v>672</v>
      </c>
      <c r="B376" s="32" t="s">
        <v>674</v>
      </c>
      <c r="C376" s="32" t="s">
        <v>720</v>
      </c>
      <c r="D376" s="593" t="s">
        <v>2227</v>
      </c>
      <c r="E376" s="594"/>
      <c r="F376" s="595"/>
      <c r="G376" s="32" t="s">
        <v>69</v>
      </c>
      <c r="H376" s="33" t="s">
        <v>739</v>
      </c>
      <c r="I376" s="185" t="s">
        <v>1960</v>
      </c>
      <c r="J376" s="33" t="s">
        <v>740</v>
      </c>
      <c r="K376" s="34">
        <v>30</v>
      </c>
      <c r="L376" s="143"/>
      <c r="M376" s="34">
        <v>0</v>
      </c>
      <c r="N376" s="144"/>
      <c r="O376" s="146"/>
      <c r="P376" s="10">
        <v>0</v>
      </c>
      <c r="Q376" s="146"/>
    </row>
    <row r="377" spans="1:34" ht="18" customHeight="1" x14ac:dyDescent="0.15">
      <c r="A377" s="22" t="s">
        <v>672</v>
      </c>
      <c r="B377" s="26" t="s">
        <v>674</v>
      </c>
      <c r="C377" s="27" t="s">
        <v>741</v>
      </c>
      <c r="D377" s="414" t="s">
        <v>2445</v>
      </c>
      <c r="E377" s="415"/>
      <c r="F377" s="416"/>
      <c r="G377" s="28"/>
      <c r="H377" s="28"/>
      <c r="I377" s="184"/>
      <c r="J377" s="28" t="s">
        <v>68</v>
      </c>
      <c r="K377" s="29">
        <f>SUM(SUMIFS(K378:K383,$G378:$G383,{"0","1"}))</f>
        <v>115</v>
      </c>
      <c r="L377" s="250">
        <f>SUM(SUMIFS(L378:L383,$G378:$G383,{"0","1"}))</f>
        <v>0</v>
      </c>
      <c r="M377" s="29">
        <f>SUM(SUMIFS(M378:M383,$G378:$G383,{"0","1"}))</f>
        <v>0</v>
      </c>
      <c r="N377" s="30">
        <f>SUM(SUMIFS(N378:N383,$G378:$G383,{"0","1"}))</f>
        <v>0</v>
      </c>
      <c r="O377" s="31"/>
      <c r="P377" s="10">
        <v>3</v>
      </c>
      <c r="Q377" s="31"/>
    </row>
    <row r="378" spans="1:34" ht="18" customHeight="1" x14ac:dyDescent="0.15">
      <c r="A378" s="22" t="s">
        <v>672</v>
      </c>
      <c r="B378" s="32" t="s">
        <v>674</v>
      </c>
      <c r="C378" s="32" t="s">
        <v>741</v>
      </c>
      <c r="D378" s="596" t="s">
        <v>2228</v>
      </c>
      <c r="E378" s="597"/>
      <c r="F378" s="598"/>
      <c r="G378" s="32" t="s">
        <v>69</v>
      </c>
      <c r="H378" s="33" t="s">
        <v>742</v>
      </c>
      <c r="I378" s="185" t="s">
        <v>1961</v>
      </c>
      <c r="J378" s="33" t="s">
        <v>743</v>
      </c>
      <c r="K378" s="34">
        <v>20</v>
      </c>
      <c r="L378" s="143"/>
      <c r="M378" s="34">
        <v>0</v>
      </c>
      <c r="N378" s="144"/>
      <c r="O378" s="146"/>
      <c r="P378" s="10">
        <v>0</v>
      </c>
      <c r="Q378" s="146"/>
    </row>
    <row r="379" spans="1:34" ht="18" customHeight="1" x14ac:dyDescent="0.15">
      <c r="A379" s="22" t="s">
        <v>672</v>
      </c>
      <c r="B379" s="32" t="s">
        <v>674</v>
      </c>
      <c r="C379" s="32" t="s">
        <v>741</v>
      </c>
      <c r="D379" s="596" t="s">
        <v>2228</v>
      </c>
      <c r="E379" s="597"/>
      <c r="F379" s="598"/>
      <c r="G379" s="32" t="s">
        <v>69</v>
      </c>
      <c r="H379" s="33" t="s">
        <v>744</v>
      </c>
      <c r="I379" s="185" t="s">
        <v>1962</v>
      </c>
      <c r="J379" s="33" t="s">
        <v>745</v>
      </c>
      <c r="K379" s="34">
        <v>35</v>
      </c>
      <c r="L379" s="143"/>
      <c r="M379" s="34">
        <v>0</v>
      </c>
      <c r="N379" s="144"/>
      <c r="O379" s="146"/>
      <c r="P379" s="10">
        <v>0</v>
      </c>
      <c r="Q379" s="146"/>
    </row>
    <row r="380" spans="1:34" ht="18" customHeight="1" x14ac:dyDescent="0.15">
      <c r="A380" s="22" t="s">
        <v>672</v>
      </c>
      <c r="B380" s="32" t="s">
        <v>674</v>
      </c>
      <c r="C380" s="32" t="s">
        <v>741</v>
      </c>
      <c r="D380" s="596" t="s">
        <v>2228</v>
      </c>
      <c r="E380" s="597"/>
      <c r="F380" s="598"/>
      <c r="G380" s="32" t="s">
        <v>69</v>
      </c>
      <c r="H380" s="33" t="s">
        <v>746</v>
      </c>
      <c r="I380" s="185" t="s">
        <v>1963</v>
      </c>
      <c r="J380" s="33" t="s">
        <v>747</v>
      </c>
      <c r="K380" s="34">
        <v>20</v>
      </c>
      <c r="L380" s="143"/>
      <c r="M380" s="34">
        <v>0</v>
      </c>
      <c r="N380" s="144"/>
      <c r="O380" s="146"/>
      <c r="P380" s="10">
        <v>0</v>
      </c>
      <c r="Q380" s="146"/>
    </row>
    <row r="381" spans="1:34" ht="18" customHeight="1" x14ac:dyDescent="0.15">
      <c r="A381" s="22" t="s">
        <v>672</v>
      </c>
      <c r="B381" s="32" t="s">
        <v>674</v>
      </c>
      <c r="C381" s="32" t="s">
        <v>741</v>
      </c>
      <c r="D381" s="596" t="s">
        <v>2228</v>
      </c>
      <c r="E381" s="597"/>
      <c r="F381" s="598"/>
      <c r="G381" s="32" t="s">
        <v>69</v>
      </c>
      <c r="H381" s="33" t="s">
        <v>748</v>
      </c>
      <c r="I381" s="185" t="s">
        <v>1964</v>
      </c>
      <c r="J381" s="33" t="s">
        <v>749</v>
      </c>
      <c r="K381" s="34">
        <v>15</v>
      </c>
      <c r="L381" s="143"/>
      <c r="M381" s="34">
        <v>0</v>
      </c>
      <c r="N381" s="144"/>
      <c r="O381" s="146"/>
      <c r="P381" s="10">
        <v>0</v>
      </c>
      <c r="Q381" s="146"/>
    </row>
    <row r="382" spans="1:34" ht="18" customHeight="1" x14ac:dyDescent="0.15">
      <c r="A382" s="22" t="s">
        <v>672</v>
      </c>
      <c r="B382" s="32" t="s">
        <v>674</v>
      </c>
      <c r="C382" s="32" t="s">
        <v>741</v>
      </c>
      <c r="D382" s="596" t="s">
        <v>2228</v>
      </c>
      <c r="E382" s="597"/>
      <c r="F382" s="598"/>
      <c r="G382" s="32" t="s">
        <v>69</v>
      </c>
      <c r="H382" s="33" t="s">
        <v>750</v>
      </c>
      <c r="I382" s="185" t="s">
        <v>1965</v>
      </c>
      <c r="J382" s="33" t="s">
        <v>751</v>
      </c>
      <c r="K382" s="34">
        <v>15</v>
      </c>
      <c r="L382" s="143"/>
      <c r="M382" s="34">
        <v>0</v>
      </c>
      <c r="N382" s="144"/>
      <c r="O382" s="146"/>
      <c r="P382" s="10">
        <v>0</v>
      </c>
      <c r="Q382" s="146"/>
    </row>
    <row r="383" spans="1:34" ht="18" customHeight="1" x14ac:dyDescent="0.15">
      <c r="A383" s="22" t="s">
        <v>672</v>
      </c>
      <c r="B383" s="32" t="s">
        <v>674</v>
      </c>
      <c r="C383" s="32" t="s">
        <v>741</v>
      </c>
      <c r="D383" s="596" t="s">
        <v>2228</v>
      </c>
      <c r="E383" s="597"/>
      <c r="F383" s="598"/>
      <c r="G383" s="32" t="s">
        <v>69</v>
      </c>
      <c r="H383" s="33" t="s">
        <v>752</v>
      </c>
      <c r="I383" s="185" t="s">
        <v>1966</v>
      </c>
      <c r="J383" s="33" t="s">
        <v>753</v>
      </c>
      <c r="K383" s="34">
        <v>10</v>
      </c>
      <c r="L383" s="143"/>
      <c r="M383" s="34">
        <v>0</v>
      </c>
      <c r="N383" s="144"/>
      <c r="O383" s="146"/>
      <c r="P383" s="10">
        <v>0</v>
      </c>
      <c r="Q383" s="146"/>
    </row>
    <row r="384" spans="1:34" ht="18" customHeight="1" x14ac:dyDescent="0.15">
      <c r="A384" s="22" t="s">
        <v>672</v>
      </c>
      <c r="B384" s="26" t="s">
        <v>674</v>
      </c>
      <c r="C384" s="27" t="s">
        <v>754</v>
      </c>
      <c r="D384" s="414" t="s">
        <v>2446</v>
      </c>
      <c r="E384" s="415"/>
      <c r="F384" s="416"/>
      <c r="G384" s="28"/>
      <c r="H384" s="28"/>
      <c r="I384" s="184"/>
      <c r="J384" s="28" t="s">
        <v>68</v>
      </c>
      <c r="K384" s="29">
        <f>SUM(SUMIFS(K385:K397,$G385:$G397,{"0","1"}))</f>
        <v>275</v>
      </c>
      <c r="L384" s="250">
        <f>SUM(SUMIFS(L385:L397,$G385:$G397,{"0","1"}))</f>
        <v>0</v>
      </c>
      <c r="M384" s="29">
        <f>SUM(SUMIFS(M385:M397,$G385:$G397,{"0","1"}))</f>
        <v>45</v>
      </c>
      <c r="N384" s="30">
        <f>SUM(SUMIFS(N385:N397,$G385:$G397,{"0","1"}))</f>
        <v>0</v>
      </c>
      <c r="O384" s="31"/>
      <c r="P384" s="10">
        <v>3</v>
      </c>
      <c r="Q384" s="31"/>
    </row>
    <row r="385" spans="1:34" ht="18" customHeight="1" x14ac:dyDescent="0.15">
      <c r="A385" s="22" t="s">
        <v>672</v>
      </c>
      <c r="B385" s="32" t="s">
        <v>674</v>
      </c>
      <c r="C385" s="32" t="s">
        <v>754</v>
      </c>
      <c r="D385" s="599" t="s">
        <v>2229</v>
      </c>
      <c r="E385" s="600"/>
      <c r="F385" s="601"/>
      <c r="G385" s="32" t="s">
        <v>69</v>
      </c>
      <c r="H385" s="33" t="s">
        <v>755</v>
      </c>
      <c r="I385" s="185" t="s">
        <v>1967</v>
      </c>
      <c r="J385" s="33" t="s">
        <v>756</v>
      </c>
      <c r="K385" s="34">
        <v>65</v>
      </c>
      <c r="L385" s="143"/>
      <c r="M385" s="34">
        <v>0</v>
      </c>
      <c r="N385" s="144"/>
      <c r="O385" s="146"/>
      <c r="P385" s="10">
        <v>0</v>
      </c>
      <c r="Q385" s="146"/>
    </row>
    <row r="386" spans="1:34" ht="18" customHeight="1" x14ac:dyDescent="0.15">
      <c r="A386" s="22" t="s">
        <v>672</v>
      </c>
      <c r="B386" s="32" t="s">
        <v>674</v>
      </c>
      <c r="C386" s="32" t="s">
        <v>754</v>
      </c>
      <c r="D386" s="599" t="s">
        <v>2229</v>
      </c>
      <c r="E386" s="600"/>
      <c r="F386" s="601"/>
      <c r="G386" s="32" t="s">
        <v>69</v>
      </c>
      <c r="H386" s="33" t="s">
        <v>757</v>
      </c>
      <c r="I386" s="185" t="s">
        <v>1968</v>
      </c>
      <c r="J386" s="33" t="s">
        <v>758</v>
      </c>
      <c r="K386" s="34">
        <v>40</v>
      </c>
      <c r="L386" s="143"/>
      <c r="M386" s="34">
        <v>20</v>
      </c>
      <c r="N386" s="144"/>
      <c r="O386" s="146"/>
      <c r="P386" s="10">
        <v>0</v>
      </c>
      <c r="Q386" s="146"/>
    </row>
    <row r="387" spans="1:34" ht="18" customHeight="1" x14ac:dyDescent="0.15">
      <c r="A387" s="22" t="s">
        <v>672</v>
      </c>
      <c r="B387" s="32" t="s">
        <v>674</v>
      </c>
      <c r="C387" s="32" t="s">
        <v>754</v>
      </c>
      <c r="D387" s="599" t="s">
        <v>2229</v>
      </c>
      <c r="E387" s="600"/>
      <c r="F387" s="601"/>
      <c r="G387" s="32" t="s">
        <v>69</v>
      </c>
      <c r="H387" s="33" t="s">
        <v>759</v>
      </c>
      <c r="I387" s="185" t="s">
        <v>1969</v>
      </c>
      <c r="J387" s="33" t="s">
        <v>760</v>
      </c>
      <c r="K387" s="34">
        <v>25</v>
      </c>
      <c r="L387" s="143"/>
      <c r="M387" s="34">
        <v>15</v>
      </c>
      <c r="N387" s="144"/>
      <c r="O387" s="146"/>
      <c r="P387" s="10">
        <v>0</v>
      </c>
      <c r="Q387" s="146"/>
    </row>
    <row r="388" spans="1:34" ht="18" customHeight="1" x14ac:dyDescent="0.15">
      <c r="A388" s="22" t="s">
        <v>672</v>
      </c>
      <c r="B388" s="32" t="s">
        <v>674</v>
      </c>
      <c r="C388" s="32" t="s">
        <v>754</v>
      </c>
      <c r="D388" s="599" t="s">
        <v>2229</v>
      </c>
      <c r="E388" s="600"/>
      <c r="F388" s="601"/>
      <c r="G388" s="32" t="s">
        <v>69</v>
      </c>
      <c r="H388" s="33" t="s">
        <v>761</v>
      </c>
      <c r="I388" s="185" t="s">
        <v>1970</v>
      </c>
      <c r="J388" s="33" t="s">
        <v>762</v>
      </c>
      <c r="K388" s="34">
        <v>50</v>
      </c>
      <c r="L388" s="143"/>
      <c r="M388" s="34">
        <v>0</v>
      </c>
      <c r="N388" s="144"/>
      <c r="O388" s="146"/>
      <c r="P388" s="10">
        <v>0</v>
      </c>
      <c r="Q388" s="146"/>
    </row>
    <row r="389" spans="1:34" ht="18" customHeight="1" x14ac:dyDescent="0.15">
      <c r="A389" s="22" t="s">
        <v>672</v>
      </c>
      <c r="B389" s="32" t="s">
        <v>674</v>
      </c>
      <c r="C389" s="32" t="s">
        <v>754</v>
      </c>
      <c r="D389" s="599" t="s">
        <v>2229</v>
      </c>
      <c r="E389" s="600"/>
      <c r="F389" s="601"/>
      <c r="G389" s="32" t="s">
        <v>69</v>
      </c>
      <c r="H389" s="33" t="s">
        <v>763</v>
      </c>
      <c r="I389" s="185" t="s">
        <v>1971</v>
      </c>
      <c r="J389" s="33" t="s">
        <v>2184</v>
      </c>
      <c r="K389" s="34">
        <v>5</v>
      </c>
      <c r="L389" s="143"/>
      <c r="M389" s="34">
        <v>0</v>
      </c>
      <c r="N389" s="144"/>
      <c r="O389" s="146"/>
      <c r="P389" s="10">
        <v>0</v>
      </c>
      <c r="Q389" s="146"/>
    </row>
    <row r="390" spans="1:34" ht="18" customHeight="1" x14ac:dyDescent="0.15">
      <c r="A390" s="22" t="s">
        <v>672</v>
      </c>
      <c r="B390" s="32" t="s">
        <v>674</v>
      </c>
      <c r="C390" s="32" t="s">
        <v>754</v>
      </c>
      <c r="D390" s="599" t="s">
        <v>2229</v>
      </c>
      <c r="E390" s="600"/>
      <c r="F390" s="601"/>
      <c r="G390" s="32" t="s">
        <v>69</v>
      </c>
      <c r="H390" s="33" t="s">
        <v>764</v>
      </c>
      <c r="I390" s="185" t="s">
        <v>1972</v>
      </c>
      <c r="J390" s="33" t="s">
        <v>765</v>
      </c>
      <c r="K390" s="34">
        <v>25</v>
      </c>
      <c r="L390" s="143"/>
      <c r="M390" s="34">
        <v>0</v>
      </c>
      <c r="N390" s="144"/>
      <c r="O390" s="146"/>
      <c r="P390" s="10">
        <v>0</v>
      </c>
      <c r="Q390" s="146"/>
    </row>
    <row r="391" spans="1:34" ht="18" customHeight="1" x14ac:dyDescent="0.15">
      <c r="A391" s="22" t="s">
        <v>672</v>
      </c>
      <c r="B391" s="32" t="s">
        <v>674</v>
      </c>
      <c r="C391" s="32" t="s">
        <v>754</v>
      </c>
      <c r="D391" s="599" t="s">
        <v>2229</v>
      </c>
      <c r="E391" s="600"/>
      <c r="F391" s="601"/>
      <c r="G391" s="32" t="s">
        <v>69</v>
      </c>
      <c r="H391" s="33" t="s">
        <v>766</v>
      </c>
      <c r="I391" s="185" t="s">
        <v>1973</v>
      </c>
      <c r="J391" s="33" t="s">
        <v>767</v>
      </c>
      <c r="K391" s="34">
        <v>20</v>
      </c>
      <c r="L391" s="143"/>
      <c r="M391" s="34">
        <v>10</v>
      </c>
      <c r="N391" s="144"/>
      <c r="O391" s="146"/>
      <c r="P391" s="10">
        <v>0</v>
      </c>
      <c r="Q391" s="146"/>
    </row>
    <row r="392" spans="1:34" ht="18" customHeight="1" x14ac:dyDescent="0.15">
      <c r="A392" s="22" t="s">
        <v>672</v>
      </c>
      <c r="B392" s="32" t="s">
        <v>674</v>
      </c>
      <c r="C392" s="32" t="s">
        <v>754</v>
      </c>
      <c r="D392" s="599" t="s">
        <v>2229</v>
      </c>
      <c r="E392" s="600"/>
      <c r="F392" s="601"/>
      <c r="G392" s="32" t="s">
        <v>69</v>
      </c>
      <c r="H392" s="33" t="s">
        <v>768</v>
      </c>
      <c r="I392" s="185" t="s">
        <v>1974</v>
      </c>
      <c r="J392" s="33" t="s">
        <v>769</v>
      </c>
      <c r="K392" s="34">
        <v>10</v>
      </c>
      <c r="L392" s="143"/>
      <c r="M392" s="34">
        <v>0</v>
      </c>
      <c r="N392" s="144"/>
      <c r="O392" s="146"/>
      <c r="P392" s="10">
        <v>0</v>
      </c>
      <c r="Q392" s="146"/>
    </row>
    <row r="393" spans="1:34" ht="18" customHeight="1" x14ac:dyDescent="0.15">
      <c r="A393" s="22" t="s">
        <v>672</v>
      </c>
      <c r="B393" s="32" t="s">
        <v>674</v>
      </c>
      <c r="C393" s="32" t="s">
        <v>754</v>
      </c>
      <c r="D393" s="599" t="s">
        <v>2229</v>
      </c>
      <c r="E393" s="600"/>
      <c r="F393" s="601"/>
      <c r="G393" s="32" t="s">
        <v>69</v>
      </c>
      <c r="H393" s="33" t="s">
        <v>770</v>
      </c>
      <c r="I393" s="185" t="s">
        <v>1975</v>
      </c>
      <c r="J393" s="33" t="s">
        <v>771</v>
      </c>
      <c r="K393" s="34">
        <v>10</v>
      </c>
      <c r="L393" s="143"/>
      <c r="M393" s="34">
        <v>0</v>
      </c>
      <c r="N393" s="144"/>
      <c r="O393" s="146"/>
      <c r="P393" s="10">
        <v>0</v>
      </c>
      <c r="Q393" s="146"/>
      <c r="AH393" s="10">
        <v>1</v>
      </c>
    </row>
    <row r="394" spans="1:34" ht="18" customHeight="1" x14ac:dyDescent="0.15">
      <c r="A394" s="22" t="s">
        <v>672</v>
      </c>
      <c r="B394" s="32" t="s">
        <v>674</v>
      </c>
      <c r="C394" s="32" t="s">
        <v>754</v>
      </c>
      <c r="D394" s="599" t="s">
        <v>2229</v>
      </c>
      <c r="E394" s="600"/>
      <c r="F394" s="601"/>
      <c r="G394" s="32" t="s">
        <v>69</v>
      </c>
      <c r="H394" s="33" t="s">
        <v>772</v>
      </c>
      <c r="I394" s="185" t="s">
        <v>1976</v>
      </c>
      <c r="J394" s="33" t="s">
        <v>773</v>
      </c>
      <c r="K394" s="34">
        <v>5</v>
      </c>
      <c r="L394" s="143"/>
      <c r="M394" s="34">
        <v>0</v>
      </c>
      <c r="N394" s="144"/>
      <c r="O394" s="146"/>
      <c r="P394" s="10">
        <v>0</v>
      </c>
      <c r="Q394" s="146"/>
    </row>
    <row r="395" spans="1:34" ht="18" customHeight="1" x14ac:dyDescent="0.15">
      <c r="A395" s="22" t="s">
        <v>672</v>
      </c>
      <c r="B395" s="32" t="s">
        <v>674</v>
      </c>
      <c r="C395" s="32" t="s">
        <v>754</v>
      </c>
      <c r="D395" s="599" t="s">
        <v>2229</v>
      </c>
      <c r="E395" s="600"/>
      <c r="F395" s="601"/>
      <c r="G395" s="32" t="s">
        <v>69</v>
      </c>
      <c r="H395" s="33" t="s">
        <v>774</v>
      </c>
      <c r="I395" s="185" t="s">
        <v>1977</v>
      </c>
      <c r="J395" s="33" t="s">
        <v>775</v>
      </c>
      <c r="K395" s="34">
        <v>5</v>
      </c>
      <c r="L395" s="143"/>
      <c r="M395" s="34">
        <v>0</v>
      </c>
      <c r="N395" s="144"/>
      <c r="O395" s="146"/>
      <c r="P395" s="10">
        <v>0</v>
      </c>
      <c r="Q395" s="146"/>
    </row>
    <row r="396" spans="1:34" ht="18" customHeight="1" x14ac:dyDescent="0.15">
      <c r="A396" s="22" t="s">
        <v>672</v>
      </c>
      <c r="B396" s="32" t="s">
        <v>674</v>
      </c>
      <c r="C396" s="32" t="s">
        <v>779</v>
      </c>
      <c r="D396" s="599" t="s">
        <v>2229</v>
      </c>
      <c r="E396" s="600"/>
      <c r="F396" s="601"/>
      <c r="G396" s="32" t="s">
        <v>1617</v>
      </c>
      <c r="H396" s="33" t="s">
        <v>2185</v>
      </c>
      <c r="I396" s="185" t="s">
        <v>2187</v>
      </c>
      <c r="J396" s="33" t="s">
        <v>2186</v>
      </c>
      <c r="K396" s="34">
        <v>5</v>
      </c>
      <c r="L396" s="143"/>
      <c r="M396" s="34">
        <v>0</v>
      </c>
      <c r="N396" s="144"/>
      <c r="O396" s="299"/>
      <c r="P396" s="10">
        <v>0</v>
      </c>
      <c r="Q396" s="299"/>
    </row>
    <row r="397" spans="1:34" ht="18" customHeight="1" x14ac:dyDescent="0.15">
      <c r="A397" s="22" t="s">
        <v>672</v>
      </c>
      <c r="B397" s="32" t="s">
        <v>674</v>
      </c>
      <c r="C397" s="32" t="s">
        <v>754</v>
      </c>
      <c r="D397" s="599" t="s">
        <v>2229</v>
      </c>
      <c r="E397" s="600"/>
      <c r="F397" s="601"/>
      <c r="G397" s="32" t="s">
        <v>69</v>
      </c>
      <c r="H397" s="33" t="s">
        <v>776</v>
      </c>
      <c r="I397" s="185" t="s">
        <v>1978</v>
      </c>
      <c r="J397" s="33" t="s">
        <v>777</v>
      </c>
      <c r="K397" s="34">
        <v>10</v>
      </c>
      <c r="L397" s="143"/>
      <c r="M397" s="34">
        <v>0</v>
      </c>
      <c r="N397" s="144"/>
      <c r="O397" s="146"/>
      <c r="P397" s="10">
        <v>0</v>
      </c>
      <c r="Q397" s="146"/>
    </row>
    <row r="398" spans="1:34" ht="18" customHeight="1" x14ac:dyDescent="0.15">
      <c r="A398" s="22" t="s">
        <v>778</v>
      </c>
      <c r="B398" s="23"/>
      <c r="C398" s="24" t="s">
        <v>779</v>
      </c>
      <c r="D398" s="467" t="s">
        <v>2448</v>
      </c>
      <c r="E398" s="468"/>
      <c r="F398" s="469"/>
      <c r="G398" s="24"/>
      <c r="H398" s="24"/>
      <c r="I398" s="183"/>
      <c r="J398" s="23" t="s">
        <v>66</v>
      </c>
      <c r="K398" s="25">
        <f>SUM(SUMIFS(K399:K415,$G399:$G415,{"0","1"}))</f>
        <v>660</v>
      </c>
      <c r="L398" s="217">
        <f>SUM(SUMIFS(L399:L415,$G399:$G415,{"0","1"}))</f>
        <v>0</v>
      </c>
      <c r="M398" s="25">
        <f>SUM(SUMIFS(M399:M415,$G399:$G415,{"0","1"}))</f>
        <v>30</v>
      </c>
      <c r="N398" s="40">
        <f>SUM(SUMIFS(N399:N415,$G399:$G415,{"0","1"}))</f>
        <v>0</v>
      </c>
      <c r="O398" s="41"/>
      <c r="P398" s="10">
        <v>2</v>
      </c>
      <c r="Q398" s="41"/>
    </row>
    <row r="399" spans="1:34" ht="18" customHeight="1" x14ac:dyDescent="0.15">
      <c r="A399" s="22" t="s">
        <v>778</v>
      </c>
      <c r="B399" s="32" t="s">
        <v>780</v>
      </c>
      <c r="C399" s="32" t="s">
        <v>779</v>
      </c>
      <c r="D399" s="602" t="s">
        <v>2230</v>
      </c>
      <c r="E399" s="603"/>
      <c r="F399" s="604"/>
      <c r="G399" s="32" t="s">
        <v>69</v>
      </c>
      <c r="H399" s="33" t="s">
        <v>781</v>
      </c>
      <c r="I399" s="185" t="s">
        <v>1979</v>
      </c>
      <c r="J399" s="33" t="s">
        <v>782</v>
      </c>
      <c r="K399" s="34">
        <v>35</v>
      </c>
      <c r="L399" s="143"/>
      <c r="M399" s="34">
        <v>0</v>
      </c>
      <c r="N399" s="144"/>
      <c r="O399" s="146"/>
      <c r="P399" s="10">
        <v>0</v>
      </c>
      <c r="Q399" s="146"/>
    </row>
    <row r="400" spans="1:34" ht="18" customHeight="1" x14ac:dyDescent="0.15">
      <c r="A400" s="22" t="s">
        <v>778</v>
      </c>
      <c r="B400" s="32" t="s">
        <v>780</v>
      </c>
      <c r="C400" s="32" t="s">
        <v>779</v>
      </c>
      <c r="D400" s="602" t="s">
        <v>2230</v>
      </c>
      <c r="E400" s="603"/>
      <c r="F400" s="604"/>
      <c r="G400" s="32" t="s">
        <v>69</v>
      </c>
      <c r="H400" s="33" t="s">
        <v>783</v>
      </c>
      <c r="I400" s="185" t="s">
        <v>1980</v>
      </c>
      <c r="J400" s="33" t="s">
        <v>784</v>
      </c>
      <c r="K400" s="34">
        <v>10</v>
      </c>
      <c r="L400" s="143"/>
      <c r="M400" s="34">
        <v>0</v>
      </c>
      <c r="N400" s="144"/>
      <c r="O400" s="146"/>
      <c r="P400" s="10">
        <v>0</v>
      </c>
      <c r="Q400" s="146"/>
    </row>
    <row r="401" spans="1:35" ht="18" customHeight="1" x14ac:dyDescent="0.15">
      <c r="A401" s="22" t="s">
        <v>778</v>
      </c>
      <c r="B401" s="32" t="s">
        <v>780</v>
      </c>
      <c r="C401" s="32" t="s">
        <v>779</v>
      </c>
      <c r="D401" s="602" t="s">
        <v>2230</v>
      </c>
      <c r="E401" s="603"/>
      <c r="F401" s="604"/>
      <c r="G401" s="32" t="s">
        <v>69</v>
      </c>
      <c r="H401" s="33" t="s">
        <v>785</v>
      </c>
      <c r="I401" s="185" t="s">
        <v>1981</v>
      </c>
      <c r="J401" s="33" t="s">
        <v>786</v>
      </c>
      <c r="K401" s="34">
        <v>35</v>
      </c>
      <c r="L401" s="143"/>
      <c r="M401" s="34">
        <v>0</v>
      </c>
      <c r="N401" s="144"/>
      <c r="O401" s="146"/>
      <c r="P401" s="10">
        <v>0</v>
      </c>
      <c r="Q401" s="146"/>
    </row>
    <row r="402" spans="1:35" ht="18" customHeight="1" x14ac:dyDescent="0.15">
      <c r="A402" s="22" t="s">
        <v>778</v>
      </c>
      <c r="B402" s="32" t="s">
        <v>780</v>
      </c>
      <c r="C402" s="32" t="s">
        <v>779</v>
      </c>
      <c r="D402" s="602" t="s">
        <v>2230</v>
      </c>
      <c r="E402" s="603"/>
      <c r="F402" s="604"/>
      <c r="G402" s="32" t="s">
        <v>69</v>
      </c>
      <c r="H402" s="33" t="s">
        <v>787</v>
      </c>
      <c r="I402" s="185" t="s">
        <v>1982</v>
      </c>
      <c r="J402" s="33" t="s">
        <v>788</v>
      </c>
      <c r="K402" s="34">
        <v>20</v>
      </c>
      <c r="L402" s="143"/>
      <c r="M402" s="34">
        <v>0</v>
      </c>
      <c r="N402" s="144"/>
      <c r="O402" s="146"/>
      <c r="P402" s="10">
        <v>0</v>
      </c>
      <c r="Q402" s="146"/>
    </row>
    <row r="403" spans="1:35" ht="18" customHeight="1" x14ac:dyDescent="0.15">
      <c r="A403" s="22" t="s">
        <v>778</v>
      </c>
      <c r="B403" s="32" t="s">
        <v>780</v>
      </c>
      <c r="C403" s="32" t="s">
        <v>779</v>
      </c>
      <c r="D403" s="602" t="s">
        <v>2230</v>
      </c>
      <c r="E403" s="603"/>
      <c r="F403" s="604"/>
      <c r="G403" s="32" t="s">
        <v>69</v>
      </c>
      <c r="H403" s="33" t="s">
        <v>789</v>
      </c>
      <c r="I403" s="185" t="s">
        <v>1983</v>
      </c>
      <c r="J403" s="33" t="s">
        <v>790</v>
      </c>
      <c r="K403" s="34">
        <v>20</v>
      </c>
      <c r="L403" s="143"/>
      <c r="M403" s="34">
        <v>0</v>
      </c>
      <c r="N403" s="144"/>
      <c r="O403" s="146"/>
      <c r="P403" s="10">
        <v>0</v>
      </c>
      <c r="Q403" s="146"/>
    </row>
    <row r="404" spans="1:35" ht="18" customHeight="1" x14ac:dyDescent="0.15">
      <c r="A404" s="22" t="s">
        <v>778</v>
      </c>
      <c r="B404" s="32" t="s">
        <v>780</v>
      </c>
      <c r="C404" s="32" t="s">
        <v>779</v>
      </c>
      <c r="D404" s="602" t="s">
        <v>2230</v>
      </c>
      <c r="E404" s="603"/>
      <c r="F404" s="604"/>
      <c r="G404" s="32" t="s">
        <v>69</v>
      </c>
      <c r="H404" s="33" t="s">
        <v>791</v>
      </c>
      <c r="I404" s="185" t="s">
        <v>1984</v>
      </c>
      <c r="J404" s="33" t="s">
        <v>792</v>
      </c>
      <c r="K404" s="34">
        <v>55</v>
      </c>
      <c r="L404" s="143"/>
      <c r="M404" s="34">
        <v>0</v>
      </c>
      <c r="N404" s="144"/>
      <c r="O404" s="146"/>
      <c r="P404" s="10">
        <v>0</v>
      </c>
      <c r="Q404" s="146"/>
      <c r="AH404" s="10">
        <v>1</v>
      </c>
    </row>
    <row r="405" spans="1:35" ht="18" customHeight="1" x14ac:dyDescent="0.15">
      <c r="A405" s="22" t="s">
        <v>778</v>
      </c>
      <c r="B405" s="32" t="s">
        <v>780</v>
      </c>
      <c r="C405" s="32" t="s">
        <v>779</v>
      </c>
      <c r="D405" s="602" t="s">
        <v>2230</v>
      </c>
      <c r="E405" s="603"/>
      <c r="F405" s="604"/>
      <c r="G405" s="32" t="s">
        <v>69</v>
      </c>
      <c r="H405" s="33" t="s">
        <v>793</v>
      </c>
      <c r="I405" s="185" t="s">
        <v>1985</v>
      </c>
      <c r="J405" s="33" t="s">
        <v>794</v>
      </c>
      <c r="K405" s="34">
        <v>65</v>
      </c>
      <c r="L405" s="143"/>
      <c r="M405" s="34">
        <v>30</v>
      </c>
      <c r="N405" s="144"/>
      <c r="O405" s="146"/>
      <c r="P405" s="10">
        <v>0</v>
      </c>
      <c r="Q405" s="146"/>
    </row>
    <row r="406" spans="1:35" ht="16.5" customHeight="1" x14ac:dyDescent="0.15">
      <c r="A406" s="22" t="s">
        <v>778</v>
      </c>
      <c r="B406" s="32" t="s">
        <v>780</v>
      </c>
      <c r="C406" s="32" t="s">
        <v>779</v>
      </c>
      <c r="D406" s="602" t="s">
        <v>2230</v>
      </c>
      <c r="E406" s="603"/>
      <c r="F406" s="604"/>
      <c r="G406" s="32" t="s">
        <v>69</v>
      </c>
      <c r="H406" s="33" t="s">
        <v>795</v>
      </c>
      <c r="I406" s="185" t="s">
        <v>1986</v>
      </c>
      <c r="J406" s="33" t="s">
        <v>796</v>
      </c>
      <c r="K406" s="34">
        <v>110</v>
      </c>
      <c r="L406" s="143"/>
      <c r="M406" s="34">
        <v>0</v>
      </c>
      <c r="N406" s="144"/>
      <c r="O406" s="146"/>
      <c r="P406" s="10">
        <v>0</v>
      </c>
      <c r="Q406" s="146"/>
    </row>
    <row r="407" spans="1:35" ht="18" hidden="1" customHeight="1" x14ac:dyDescent="0.15">
      <c r="A407" s="22" t="s">
        <v>778</v>
      </c>
      <c r="B407" s="32" t="s">
        <v>780</v>
      </c>
      <c r="C407" s="32" t="s">
        <v>779</v>
      </c>
      <c r="D407" s="605" t="s">
        <v>2230</v>
      </c>
      <c r="E407" s="606"/>
      <c r="F407" s="607"/>
      <c r="G407" s="32" t="s">
        <v>69</v>
      </c>
      <c r="H407" s="33" t="s">
        <v>797</v>
      </c>
      <c r="I407" s="185" t="s">
        <v>1987</v>
      </c>
      <c r="J407" s="91" t="s">
        <v>798</v>
      </c>
      <c r="K407" s="92">
        <v>0</v>
      </c>
      <c r="L407" s="264"/>
      <c r="M407" s="92">
        <v>0</v>
      </c>
      <c r="N407" s="212"/>
      <c r="O407" s="146"/>
      <c r="P407" s="10">
        <v>0</v>
      </c>
      <c r="Q407" s="146" t="s">
        <v>2353</v>
      </c>
      <c r="AI407" s="10">
        <v>2</v>
      </c>
    </row>
    <row r="408" spans="1:35" ht="18" customHeight="1" x14ac:dyDescent="0.15">
      <c r="A408" s="22" t="s">
        <v>778</v>
      </c>
      <c r="B408" s="32" t="s">
        <v>780</v>
      </c>
      <c r="C408" s="32" t="s">
        <v>779</v>
      </c>
      <c r="D408" s="602" t="s">
        <v>2230</v>
      </c>
      <c r="E408" s="603"/>
      <c r="F408" s="604"/>
      <c r="G408" s="32" t="s">
        <v>69</v>
      </c>
      <c r="H408" s="33" t="s">
        <v>799</v>
      </c>
      <c r="I408" s="185" t="s">
        <v>1988</v>
      </c>
      <c r="J408" s="33" t="s">
        <v>2354</v>
      </c>
      <c r="K408" s="34">
        <v>65</v>
      </c>
      <c r="L408" s="143"/>
      <c r="M408" s="34">
        <v>0</v>
      </c>
      <c r="N408" s="144"/>
      <c r="O408" s="146"/>
      <c r="P408" s="10">
        <v>0</v>
      </c>
      <c r="Q408" s="146"/>
    </row>
    <row r="409" spans="1:35" ht="18" customHeight="1" x14ac:dyDescent="0.15">
      <c r="A409" s="22" t="s">
        <v>778</v>
      </c>
      <c r="B409" s="32" t="s">
        <v>780</v>
      </c>
      <c r="C409" s="32" t="s">
        <v>779</v>
      </c>
      <c r="D409" s="602" t="s">
        <v>2230</v>
      </c>
      <c r="E409" s="603"/>
      <c r="F409" s="604"/>
      <c r="G409" s="32" t="s">
        <v>69</v>
      </c>
      <c r="H409" s="33" t="s">
        <v>800</v>
      </c>
      <c r="I409" s="185" t="s">
        <v>1989</v>
      </c>
      <c r="J409" s="33" t="s">
        <v>801</v>
      </c>
      <c r="K409" s="34">
        <v>85</v>
      </c>
      <c r="L409" s="143"/>
      <c r="M409" s="34">
        <v>0</v>
      </c>
      <c r="N409" s="144"/>
      <c r="O409" s="146"/>
      <c r="P409" s="10">
        <v>0</v>
      </c>
      <c r="Q409" s="146"/>
    </row>
    <row r="410" spans="1:35" ht="18" customHeight="1" x14ac:dyDescent="0.15">
      <c r="A410" s="22" t="s">
        <v>778</v>
      </c>
      <c r="B410" s="32" t="s">
        <v>780</v>
      </c>
      <c r="C410" s="32" t="s">
        <v>779</v>
      </c>
      <c r="D410" s="602" t="s">
        <v>2230</v>
      </c>
      <c r="E410" s="603"/>
      <c r="F410" s="604"/>
      <c r="G410" s="32" t="s">
        <v>69</v>
      </c>
      <c r="H410" s="33" t="s">
        <v>802</v>
      </c>
      <c r="I410" s="185" t="s">
        <v>1990</v>
      </c>
      <c r="J410" s="33" t="s">
        <v>803</v>
      </c>
      <c r="K410" s="34">
        <v>30</v>
      </c>
      <c r="L410" s="143"/>
      <c r="M410" s="34">
        <v>0</v>
      </c>
      <c r="N410" s="144"/>
      <c r="O410" s="146"/>
      <c r="P410" s="10">
        <v>0</v>
      </c>
      <c r="Q410" s="146"/>
    </row>
    <row r="411" spans="1:35" ht="18" customHeight="1" x14ac:dyDescent="0.15">
      <c r="A411" s="22" t="s">
        <v>778</v>
      </c>
      <c r="B411" s="32" t="s">
        <v>780</v>
      </c>
      <c r="C411" s="32" t="s">
        <v>779</v>
      </c>
      <c r="D411" s="602" t="s">
        <v>2230</v>
      </c>
      <c r="E411" s="603"/>
      <c r="F411" s="604"/>
      <c r="G411" s="32" t="s">
        <v>69</v>
      </c>
      <c r="H411" s="33" t="s">
        <v>804</v>
      </c>
      <c r="I411" s="185" t="s">
        <v>1991</v>
      </c>
      <c r="J411" s="33" t="s">
        <v>805</v>
      </c>
      <c r="K411" s="34">
        <v>25</v>
      </c>
      <c r="L411" s="143"/>
      <c r="M411" s="34">
        <v>0</v>
      </c>
      <c r="N411" s="144"/>
      <c r="O411" s="146"/>
      <c r="P411" s="10">
        <v>0</v>
      </c>
      <c r="Q411" s="146"/>
    </row>
    <row r="412" spans="1:35" ht="18" customHeight="1" x14ac:dyDescent="0.15">
      <c r="A412" s="22" t="s">
        <v>778</v>
      </c>
      <c r="B412" s="32" t="s">
        <v>780</v>
      </c>
      <c r="C412" s="32" t="s">
        <v>779</v>
      </c>
      <c r="D412" s="602" t="s">
        <v>2230</v>
      </c>
      <c r="E412" s="603"/>
      <c r="F412" s="604"/>
      <c r="G412" s="32" t="s">
        <v>69</v>
      </c>
      <c r="H412" s="33" t="s">
        <v>806</v>
      </c>
      <c r="I412" s="185" t="s">
        <v>1992</v>
      </c>
      <c r="J412" s="33" t="s">
        <v>807</v>
      </c>
      <c r="K412" s="34">
        <v>50</v>
      </c>
      <c r="L412" s="143"/>
      <c r="M412" s="34">
        <v>0</v>
      </c>
      <c r="N412" s="144"/>
      <c r="O412" s="146"/>
      <c r="P412" s="10">
        <v>0</v>
      </c>
      <c r="Q412" s="146"/>
    </row>
    <row r="413" spans="1:35" ht="18" customHeight="1" x14ac:dyDescent="0.15">
      <c r="A413" s="22" t="s">
        <v>778</v>
      </c>
      <c r="B413" s="32" t="s">
        <v>780</v>
      </c>
      <c r="C413" s="32" t="s">
        <v>779</v>
      </c>
      <c r="D413" s="602" t="s">
        <v>2230</v>
      </c>
      <c r="E413" s="603"/>
      <c r="F413" s="604"/>
      <c r="G413" s="32" t="s">
        <v>69</v>
      </c>
      <c r="H413" s="33" t="s">
        <v>808</v>
      </c>
      <c r="I413" s="185" t="s">
        <v>1993</v>
      </c>
      <c r="J413" s="33" t="s">
        <v>809</v>
      </c>
      <c r="K413" s="34">
        <v>15</v>
      </c>
      <c r="L413" s="143"/>
      <c r="M413" s="34">
        <v>0</v>
      </c>
      <c r="N413" s="144"/>
      <c r="O413" s="146"/>
      <c r="P413" s="10">
        <v>0</v>
      </c>
      <c r="Q413" s="146"/>
      <c r="AH413" s="10">
        <v>1</v>
      </c>
    </row>
    <row r="414" spans="1:35" ht="18" customHeight="1" x14ac:dyDescent="0.15">
      <c r="A414" s="22" t="s">
        <v>778</v>
      </c>
      <c r="B414" s="32" t="s">
        <v>780</v>
      </c>
      <c r="C414" s="32" t="s">
        <v>779</v>
      </c>
      <c r="D414" s="602" t="s">
        <v>2230</v>
      </c>
      <c r="E414" s="603"/>
      <c r="F414" s="604"/>
      <c r="G414" s="32" t="s">
        <v>69</v>
      </c>
      <c r="H414" s="33" t="s">
        <v>810</v>
      </c>
      <c r="I414" s="185" t="s">
        <v>1994</v>
      </c>
      <c r="J414" s="33" t="s">
        <v>811</v>
      </c>
      <c r="K414" s="34">
        <v>35</v>
      </c>
      <c r="L414" s="143"/>
      <c r="M414" s="34">
        <v>0</v>
      </c>
      <c r="N414" s="144"/>
      <c r="O414" s="146"/>
      <c r="P414" s="10">
        <v>0</v>
      </c>
      <c r="Q414" s="146"/>
    </row>
    <row r="415" spans="1:35" ht="18" customHeight="1" x14ac:dyDescent="0.15">
      <c r="A415" s="22" t="s">
        <v>778</v>
      </c>
      <c r="B415" s="32" t="s">
        <v>780</v>
      </c>
      <c r="C415" s="32" t="s">
        <v>779</v>
      </c>
      <c r="D415" s="602" t="s">
        <v>2230</v>
      </c>
      <c r="E415" s="603"/>
      <c r="F415" s="604"/>
      <c r="G415" s="32" t="s">
        <v>69</v>
      </c>
      <c r="H415" s="33" t="s">
        <v>812</v>
      </c>
      <c r="I415" s="185" t="s">
        <v>1995</v>
      </c>
      <c r="J415" s="33" t="s">
        <v>813</v>
      </c>
      <c r="K415" s="34">
        <v>5</v>
      </c>
      <c r="L415" s="143"/>
      <c r="M415" s="34">
        <v>0</v>
      </c>
      <c r="N415" s="144"/>
      <c r="O415" s="146"/>
      <c r="P415" s="10">
        <v>0</v>
      </c>
      <c r="Q415" s="146"/>
    </row>
    <row r="416" spans="1:35" ht="18" customHeight="1" x14ac:dyDescent="0.15">
      <c r="A416" s="22" t="s">
        <v>814</v>
      </c>
      <c r="B416" s="23"/>
      <c r="C416" s="24" t="s">
        <v>815</v>
      </c>
      <c r="D416" s="467" t="s">
        <v>2449</v>
      </c>
      <c r="E416" s="468"/>
      <c r="F416" s="469"/>
      <c r="G416" s="24"/>
      <c r="H416" s="24"/>
      <c r="I416" s="183"/>
      <c r="J416" s="23" t="s">
        <v>66</v>
      </c>
      <c r="K416" s="25">
        <f>SUM(SUMIFS(K417:K421,$G417:$G421,{"0","1"}))</f>
        <v>755</v>
      </c>
      <c r="L416" s="217">
        <f>SUM(SUMIFS(L417:L421,$G417:$G421,{"0","1"}))</f>
        <v>0</v>
      </c>
      <c r="M416" s="25">
        <f>SUM(SUMIFS(M417:M421,$G417:$G421,{"0","1"}))</f>
        <v>130</v>
      </c>
      <c r="N416" s="40">
        <f>SUM(SUMIFS(N417:N421,$G417:$G421,{"0","1"}))</f>
        <v>0</v>
      </c>
      <c r="O416" s="41"/>
      <c r="P416" s="10">
        <v>2</v>
      </c>
      <c r="Q416" s="41"/>
    </row>
    <row r="417" spans="1:35" ht="18" customHeight="1" x14ac:dyDescent="0.15">
      <c r="A417" s="22" t="s">
        <v>814</v>
      </c>
      <c r="B417" s="32" t="s">
        <v>816</v>
      </c>
      <c r="C417" s="32" t="s">
        <v>815</v>
      </c>
      <c r="D417" s="611" t="s">
        <v>2231</v>
      </c>
      <c r="E417" s="612"/>
      <c r="F417" s="613"/>
      <c r="G417" s="32" t="s">
        <v>69</v>
      </c>
      <c r="H417" s="33" t="s">
        <v>817</v>
      </c>
      <c r="I417" s="185" t="s">
        <v>1996</v>
      </c>
      <c r="J417" s="33" t="s">
        <v>818</v>
      </c>
      <c r="K417" s="34">
        <v>85</v>
      </c>
      <c r="L417" s="143"/>
      <c r="M417" s="34">
        <v>0</v>
      </c>
      <c r="N417" s="144"/>
      <c r="O417" s="146"/>
      <c r="P417" s="10">
        <v>0</v>
      </c>
      <c r="Q417" s="146"/>
    </row>
    <row r="418" spans="1:35" ht="18" customHeight="1" x14ac:dyDescent="0.15">
      <c r="A418" s="22" t="s">
        <v>814</v>
      </c>
      <c r="B418" s="32" t="s">
        <v>816</v>
      </c>
      <c r="C418" s="32" t="s">
        <v>815</v>
      </c>
      <c r="D418" s="611" t="s">
        <v>2231</v>
      </c>
      <c r="E418" s="612"/>
      <c r="F418" s="613"/>
      <c r="G418" s="32" t="s">
        <v>69</v>
      </c>
      <c r="H418" s="33" t="s">
        <v>819</v>
      </c>
      <c r="I418" s="185" t="s">
        <v>1997</v>
      </c>
      <c r="J418" s="33" t="s">
        <v>820</v>
      </c>
      <c r="K418" s="34">
        <v>65</v>
      </c>
      <c r="L418" s="143"/>
      <c r="M418" s="34">
        <v>0</v>
      </c>
      <c r="N418" s="144"/>
      <c r="O418" s="146"/>
      <c r="P418" s="10">
        <v>0</v>
      </c>
      <c r="Q418" s="146"/>
    </row>
    <row r="419" spans="1:35" ht="18" customHeight="1" x14ac:dyDescent="0.15">
      <c r="A419" s="22" t="s">
        <v>814</v>
      </c>
      <c r="B419" s="32" t="s">
        <v>816</v>
      </c>
      <c r="C419" s="32" t="s">
        <v>815</v>
      </c>
      <c r="D419" s="611" t="s">
        <v>2231</v>
      </c>
      <c r="E419" s="612"/>
      <c r="F419" s="613"/>
      <c r="G419" s="32" t="s">
        <v>69</v>
      </c>
      <c r="H419" s="33" t="s">
        <v>821</v>
      </c>
      <c r="I419" s="185" t="s">
        <v>1998</v>
      </c>
      <c r="J419" s="33" t="s">
        <v>822</v>
      </c>
      <c r="K419" s="34">
        <v>315</v>
      </c>
      <c r="L419" s="143"/>
      <c r="M419" s="34">
        <v>80</v>
      </c>
      <c r="N419" s="144"/>
      <c r="O419" s="146"/>
      <c r="P419" s="10">
        <v>0</v>
      </c>
      <c r="Q419" s="146"/>
      <c r="AH419" s="10">
        <v>1</v>
      </c>
    </row>
    <row r="420" spans="1:35" ht="18" customHeight="1" x14ac:dyDescent="0.15">
      <c r="A420" s="22" t="s">
        <v>814</v>
      </c>
      <c r="B420" s="32" t="s">
        <v>816</v>
      </c>
      <c r="C420" s="32" t="s">
        <v>815</v>
      </c>
      <c r="D420" s="611" t="s">
        <v>2231</v>
      </c>
      <c r="E420" s="612"/>
      <c r="F420" s="613"/>
      <c r="G420" s="32" t="s">
        <v>69</v>
      </c>
      <c r="H420" s="33" t="s">
        <v>823</v>
      </c>
      <c r="I420" s="185" t="s">
        <v>1999</v>
      </c>
      <c r="J420" s="33" t="s">
        <v>824</v>
      </c>
      <c r="K420" s="34">
        <v>270</v>
      </c>
      <c r="L420" s="143"/>
      <c r="M420" s="34">
        <v>50</v>
      </c>
      <c r="N420" s="144"/>
      <c r="O420" s="146"/>
      <c r="P420" s="10">
        <v>0</v>
      </c>
      <c r="Q420" s="146"/>
    </row>
    <row r="421" spans="1:35" ht="18" customHeight="1" x14ac:dyDescent="0.15">
      <c r="A421" s="22" t="s">
        <v>814</v>
      </c>
      <c r="B421" s="32" t="s">
        <v>816</v>
      </c>
      <c r="C421" s="32" t="s">
        <v>815</v>
      </c>
      <c r="D421" s="611" t="s">
        <v>2231</v>
      </c>
      <c r="E421" s="612"/>
      <c r="F421" s="613"/>
      <c r="G421" s="32" t="s">
        <v>69</v>
      </c>
      <c r="H421" s="33" t="s">
        <v>825</v>
      </c>
      <c r="I421" s="185" t="s">
        <v>2000</v>
      </c>
      <c r="J421" s="33" t="s">
        <v>826</v>
      </c>
      <c r="K421" s="34">
        <v>20</v>
      </c>
      <c r="L421" s="143"/>
      <c r="M421" s="34">
        <v>0</v>
      </c>
      <c r="N421" s="144"/>
      <c r="O421" s="304"/>
      <c r="P421" s="10">
        <v>0</v>
      </c>
      <c r="Q421" s="146" t="s">
        <v>2612</v>
      </c>
    </row>
    <row r="422" spans="1:35" ht="18" customHeight="1" x14ac:dyDescent="0.15">
      <c r="A422" s="22" t="s">
        <v>827</v>
      </c>
      <c r="B422" s="23"/>
      <c r="C422" s="24" t="s">
        <v>828</v>
      </c>
      <c r="D422" s="467" t="s">
        <v>2450</v>
      </c>
      <c r="E422" s="468"/>
      <c r="F422" s="469"/>
      <c r="G422" s="24"/>
      <c r="H422" s="24"/>
      <c r="I422" s="183"/>
      <c r="J422" s="23" t="s">
        <v>66</v>
      </c>
      <c r="K422" s="25">
        <f>SUM(SUMIFS(K423:K428,$G423:$G428,{"0","1"}))</f>
        <v>475</v>
      </c>
      <c r="L422" s="217">
        <f>SUM(SUMIFS(L423:L428,$G423:$G428,{"0","1"}))</f>
        <v>0</v>
      </c>
      <c r="M422" s="25">
        <f>SUM(SUMIFS(M423:M428,$G423:$G428,{"0","1"}))</f>
        <v>0</v>
      </c>
      <c r="N422" s="40">
        <f>SUM(SUMIFS(N423:N428,$G423:$G428,{"0","1"}))</f>
        <v>0</v>
      </c>
      <c r="O422" s="41"/>
      <c r="P422" s="10">
        <v>2</v>
      </c>
      <c r="Q422" s="41"/>
    </row>
    <row r="423" spans="1:35" ht="18" customHeight="1" x14ac:dyDescent="0.15">
      <c r="A423" s="22" t="s">
        <v>827</v>
      </c>
      <c r="B423" s="32" t="s">
        <v>829</v>
      </c>
      <c r="C423" s="32" t="s">
        <v>828</v>
      </c>
      <c r="D423" s="608" t="s">
        <v>2232</v>
      </c>
      <c r="E423" s="609"/>
      <c r="F423" s="610"/>
      <c r="G423" s="32" t="s">
        <v>69</v>
      </c>
      <c r="H423" s="33" t="s">
        <v>830</v>
      </c>
      <c r="I423" s="185" t="s">
        <v>2001</v>
      </c>
      <c r="J423" s="33" t="s">
        <v>831</v>
      </c>
      <c r="K423" s="34">
        <v>100</v>
      </c>
      <c r="L423" s="143"/>
      <c r="M423" s="34">
        <v>0</v>
      </c>
      <c r="N423" s="144"/>
      <c r="O423" s="146"/>
      <c r="P423" s="10">
        <v>0</v>
      </c>
      <c r="Q423" s="146"/>
    </row>
    <row r="424" spans="1:35" ht="18" customHeight="1" x14ac:dyDescent="0.15">
      <c r="A424" s="22" t="s">
        <v>827</v>
      </c>
      <c r="B424" s="32" t="s">
        <v>829</v>
      </c>
      <c r="C424" s="32" t="s">
        <v>828</v>
      </c>
      <c r="D424" s="608" t="s">
        <v>2232</v>
      </c>
      <c r="E424" s="609"/>
      <c r="F424" s="610"/>
      <c r="G424" s="32" t="s">
        <v>69</v>
      </c>
      <c r="H424" s="33" t="s">
        <v>832</v>
      </c>
      <c r="I424" s="185" t="s">
        <v>2002</v>
      </c>
      <c r="J424" s="33" t="s">
        <v>833</v>
      </c>
      <c r="K424" s="34">
        <v>25</v>
      </c>
      <c r="L424" s="143"/>
      <c r="M424" s="34">
        <v>0</v>
      </c>
      <c r="N424" s="144"/>
      <c r="O424" s="146"/>
      <c r="P424" s="10">
        <v>0</v>
      </c>
      <c r="Q424" s="146"/>
    </row>
    <row r="425" spans="1:35" ht="18" customHeight="1" x14ac:dyDescent="0.15">
      <c r="A425" s="22" t="s">
        <v>827</v>
      </c>
      <c r="B425" s="32" t="s">
        <v>829</v>
      </c>
      <c r="C425" s="32" t="s">
        <v>828</v>
      </c>
      <c r="D425" s="608" t="s">
        <v>2232</v>
      </c>
      <c r="E425" s="609"/>
      <c r="F425" s="610"/>
      <c r="G425" s="32" t="s">
        <v>69</v>
      </c>
      <c r="H425" s="33" t="s">
        <v>834</v>
      </c>
      <c r="I425" s="185" t="s">
        <v>2003</v>
      </c>
      <c r="J425" s="33" t="s">
        <v>835</v>
      </c>
      <c r="K425" s="34">
        <v>85</v>
      </c>
      <c r="L425" s="143"/>
      <c r="M425" s="34">
        <v>0</v>
      </c>
      <c r="N425" s="144"/>
      <c r="O425" s="146"/>
      <c r="P425" s="10">
        <v>0</v>
      </c>
      <c r="Q425" s="146"/>
    </row>
    <row r="426" spans="1:35" ht="18" customHeight="1" x14ac:dyDescent="0.15">
      <c r="A426" s="22" t="s">
        <v>827</v>
      </c>
      <c r="B426" s="32" t="s">
        <v>829</v>
      </c>
      <c r="C426" s="32" t="s">
        <v>828</v>
      </c>
      <c r="D426" s="608" t="s">
        <v>2232</v>
      </c>
      <c r="E426" s="609"/>
      <c r="F426" s="610"/>
      <c r="G426" s="32" t="s">
        <v>69</v>
      </c>
      <c r="H426" s="33" t="s">
        <v>836</v>
      </c>
      <c r="I426" s="185" t="s">
        <v>2004</v>
      </c>
      <c r="J426" s="33" t="s">
        <v>837</v>
      </c>
      <c r="K426" s="34">
        <v>100</v>
      </c>
      <c r="L426" s="143"/>
      <c r="M426" s="34">
        <v>0</v>
      </c>
      <c r="N426" s="144"/>
      <c r="O426" s="146"/>
      <c r="P426" s="10">
        <v>0</v>
      </c>
      <c r="Q426" s="146"/>
    </row>
    <row r="427" spans="1:35" ht="18" customHeight="1" x14ac:dyDescent="0.15">
      <c r="A427" s="22" t="s">
        <v>827</v>
      </c>
      <c r="B427" s="32" t="s">
        <v>829</v>
      </c>
      <c r="C427" s="32" t="s">
        <v>828</v>
      </c>
      <c r="D427" s="608" t="s">
        <v>2232</v>
      </c>
      <c r="E427" s="609"/>
      <c r="F427" s="610"/>
      <c r="G427" s="32" t="s">
        <v>69</v>
      </c>
      <c r="H427" s="33" t="s">
        <v>838</v>
      </c>
      <c r="I427" s="185" t="s">
        <v>2005</v>
      </c>
      <c r="J427" s="33" t="s">
        <v>839</v>
      </c>
      <c r="K427" s="34">
        <v>130</v>
      </c>
      <c r="L427" s="143"/>
      <c r="M427" s="34">
        <v>0</v>
      </c>
      <c r="N427" s="144"/>
      <c r="O427" s="146"/>
      <c r="P427" s="10">
        <v>0</v>
      </c>
      <c r="Q427" s="146"/>
    </row>
    <row r="428" spans="1:35" ht="18" customHeight="1" x14ac:dyDescent="0.15">
      <c r="A428" s="22" t="s">
        <v>827</v>
      </c>
      <c r="B428" s="32" t="s">
        <v>829</v>
      </c>
      <c r="C428" s="32" t="s">
        <v>828</v>
      </c>
      <c r="D428" s="608" t="s">
        <v>2232</v>
      </c>
      <c r="E428" s="609"/>
      <c r="F428" s="610"/>
      <c r="G428" s="32" t="s">
        <v>69</v>
      </c>
      <c r="H428" s="33" t="s">
        <v>840</v>
      </c>
      <c r="I428" s="185" t="s">
        <v>2006</v>
      </c>
      <c r="J428" s="33" t="s">
        <v>841</v>
      </c>
      <c r="K428" s="34">
        <v>35</v>
      </c>
      <c r="L428" s="143"/>
      <c r="M428" s="34">
        <v>0</v>
      </c>
      <c r="N428" s="144"/>
      <c r="O428" s="304"/>
      <c r="P428" s="10">
        <v>0</v>
      </c>
      <c r="Q428" s="146" t="s">
        <v>2613</v>
      </c>
    </row>
    <row r="429" spans="1:35" ht="18" customHeight="1" x14ac:dyDescent="0.15">
      <c r="A429" s="22" t="s">
        <v>842</v>
      </c>
      <c r="B429" s="23"/>
      <c r="C429" s="24" t="s">
        <v>843</v>
      </c>
      <c r="D429" s="467" t="s">
        <v>2451</v>
      </c>
      <c r="E429" s="468"/>
      <c r="F429" s="469"/>
      <c r="G429" s="24"/>
      <c r="H429" s="24"/>
      <c r="I429" s="183"/>
      <c r="J429" s="23" t="s">
        <v>66</v>
      </c>
      <c r="K429" s="25">
        <f>SUM(SUMIFS(K430:K449,$G430:$G449,{"0","1"}))</f>
        <v>1130</v>
      </c>
      <c r="L429" s="217">
        <f>SUM(SUMIFS(L430:L449,$G430:$G449,{"0","1"}))</f>
        <v>0</v>
      </c>
      <c r="M429" s="25">
        <f>SUM(SUMIFS(M430:M449,$G430:$G449,{"0","1"}))</f>
        <v>160</v>
      </c>
      <c r="N429" s="40">
        <f>SUM(SUMIFS(N430:N449,$G430:$G449,{"0","1"}))</f>
        <v>0</v>
      </c>
      <c r="O429" s="41"/>
      <c r="P429" s="10">
        <v>2</v>
      </c>
      <c r="Q429" s="41"/>
    </row>
    <row r="430" spans="1:35" ht="18" hidden="1" customHeight="1" x14ac:dyDescent="0.15">
      <c r="A430" s="22" t="s">
        <v>842</v>
      </c>
      <c r="B430" s="32" t="s">
        <v>844</v>
      </c>
      <c r="C430" s="32" t="s">
        <v>843</v>
      </c>
      <c r="D430" s="617" t="s">
        <v>2233</v>
      </c>
      <c r="E430" s="618"/>
      <c r="F430" s="619"/>
      <c r="G430" s="32" t="s">
        <v>69</v>
      </c>
      <c r="H430" s="33" t="s">
        <v>845</v>
      </c>
      <c r="I430" s="185" t="s">
        <v>2007</v>
      </c>
      <c r="J430" s="242" t="s">
        <v>846</v>
      </c>
      <c r="K430" s="243">
        <v>0</v>
      </c>
      <c r="L430" s="143"/>
      <c r="M430" s="34">
        <v>0</v>
      </c>
      <c r="N430" s="144"/>
      <c r="O430" s="146"/>
      <c r="P430" s="10">
        <v>0</v>
      </c>
      <c r="Q430" s="146" t="s">
        <v>2342</v>
      </c>
      <c r="AI430" s="10">
        <v>2</v>
      </c>
    </row>
    <row r="431" spans="1:35" ht="18" customHeight="1" x14ac:dyDescent="0.15">
      <c r="A431" s="22" t="s">
        <v>842</v>
      </c>
      <c r="B431" s="32" t="s">
        <v>844</v>
      </c>
      <c r="C431" s="32" t="s">
        <v>843</v>
      </c>
      <c r="D431" s="614" t="s">
        <v>2233</v>
      </c>
      <c r="E431" s="615"/>
      <c r="F431" s="616"/>
      <c r="G431" s="32" t="s">
        <v>69</v>
      </c>
      <c r="H431" s="33" t="s">
        <v>847</v>
      </c>
      <c r="I431" s="185" t="s">
        <v>2008</v>
      </c>
      <c r="J431" s="33" t="s">
        <v>848</v>
      </c>
      <c r="K431" s="34">
        <v>50</v>
      </c>
      <c r="L431" s="143"/>
      <c r="M431" s="34">
        <v>0</v>
      </c>
      <c r="N431" s="144"/>
      <c r="O431" s="146"/>
      <c r="P431" s="10">
        <v>0</v>
      </c>
      <c r="Q431" s="146"/>
      <c r="AH431" s="10">
        <v>1</v>
      </c>
    </row>
    <row r="432" spans="1:35" ht="18" customHeight="1" x14ac:dyDescent="0.15">
      <c r="A432" s="22" t="s">
        <v>842</v>
      </c>
      <c r="B432" s="32" t="s">
        <v>844</v>
      </c>
      <c r="C432" s="32" t="s">
        <v>843</v>
      </c>
      <c r="D432" s="614" t="s">
        <v>2233</v>
      </c>
      <c r="E432" s="615"/>
      <c r="F432" s="616"/>
      <c r="G432" s="32" t="s">
        <v>69</v>
      </c>
      <c r="H432" s="33" t="s">
        <v>849</v>
      </c>
      <c r="I432" s="185" t="s">
        <v>2009</v>
      </c>
      <c r="J432" s="33" t="s">
        <v>850</v>
      </c>
      <c r="K432" s="34">
        <v>20</v>
      </c>
      <c r="L432" s="143"/>
      <c r="M432" s="34">
        <v>0</v>
      </c>
      <c r="N432" s="144"/>
      <c r="O432" s="146"/>
      <c r="P432" s="10">
        <v>0</v>
      </c>
      <c r="Q432" s="146"/>
    </row>
    <row r="433" spans="1:34" ht="18" customHeight="1" x14ac:dyDescent="0.15">
      <c r="A433" s="22" t="s">
        <v>842</v>
      </c>
      <c r="B433" s="32" t="s">
        <v>844</v>
      </c>
      <c r="C433" s="32" t="s">
        <v>843</v>
      </c>
      <c r="D433" s="614" t="s">
        <v>2233</v>
      </c>
      <c r="E433" s="615"/>
      <c r="F433" s="616"/>
      <c r="G433" s="32" t="s">
        <v>69</v>
      </c>
      <c r="H433" s="33" t="s">
        <v>851</v>
      </c>
      <c r="I433" s="185" t="s">
        <v>2010</v>
      </c>
      <c r="J433" s="33" t="s">
        <v>852</v>
      </c>
      <c r="K433" s="34">
        <v>40</v>
      </c>
      <c r="L433" s="143"/>
      <c r="M433" s="34">
        <v>0</v>
      </c>
      <c r="N433" s="144"/>
      <c r="O433" s="146"/>
      <c r="P433" s="10">
        <v>0</v>
      </c>
      <c r="Q433" s="146"/>
    </row>
    <row r="434" spans="1:34" ht="18" customHeight="1" x14ac:dyDescent="0.15">
      <c r="A434" s="22" t="s">
        <v>842</v>
      </c>
      <c r="B434" s="32" t="s">
        <v>844</v>
      </c>
      <c r="C434" s="32" t="s">
        <v>843</v>
      </c>
      <c r="D434" s="614" t="s">
        <v>2233</v>
      </c>
      <c r="E434" s="615"/>
      <c r="F434" s="616"/>
      <c r="G434" s="32" t="s">
        <v>69</v>
      </c>
      <c r="H434" s="33" t="s">
        <v>853</v>
      </c>
      <c r="I434" s="185" t="s">
        <v>2011</v>
      </c>
      <c r="J434" s="33" t="s">
        <v>854</v>
      </c>
      <c r="K434" s="34">
        <v>180</v>
      </c>
      <c r="L434" s="143"/>
      <c r="M434" s="34">
        <v>60</v>
      </c>
      <c r="N434" s="144"/>
      <c r="O434" s="146"/>
      <c r="P434" s="10">
        <v>0</v>
      </c>
      <c r="Q434" s="146"/>
      <c r="AH434" s="10">
        <v>1</v>
      </c>
    </row>
    <row r="435" spans="1:34" ht="18" customHeight="1" x14ac:dyDescent="0.15">
      <c r="A435" s="22" t="s">
        <v>842</v>
      </c>
      <c r="B435" s="32" t="s">
        <v>844</v>
      </c>
      <c r="C435" s="32" t="s">
        <v>843</v>
      </c>
      <c r="D435" s="614" t="s">
        <v>2233</v>
      </c>
      <c r="E435" s="615"/>
      <c r="F435" s="616"/>
      <c r="G435" s="32" t="s">
        <v>69</v>
      </c>
      <c r="H435" s="33" t="s">
        <v>855</v>
      </c>
      <c r="I435" s="185" t="s">
        <v>2012</v>
      </c>
      <c r="J435" s="33" t="s">
        <v>856</v>
      </c>
      <c r="K435" s="34">
        <v>370</v>
      </c>
      <c r="L435" s="143"/>
      <c r="M435" s="34">
        <v>100</v>
      </c>
      <c r="N435" s="144"/>
      <c r="O435" s="146"/>
      <c r="P435" s="10">
        <v>0</v>
      </c>
      <c r="Q435" s="146"/>
    </row>
    <row r="436" spans="1:34" ht="18" customHeight="1" x14ac:dyDescent="0.15">
      <c r="A436" s="22" t="s">
        <v>842</v>
      </c>
      <c r="B436" s="32" t="s">
        <v>844</v>
      </c>
      <c r="C436" s="32" t="s">
        <v>843</v>
      </c>
      <c r="D436" s="614" t="s">
        <v>2233</v>
      </c>
      <c r="E436" s="615"/>
      <c r="F436" s="616"/>
      <c r="G436" s="32" t="s">
        <v>69</v>
      </c>
      <c r="H436" s="33" t="s">
        <v>857</v>
      </c>
      <c r="I436" s="185" t="s">
        <v>2013</v>
      </c>
      <c r="J436" s="33" t="s">
        <v>858</v>
      </c>
      <c r="K436" s="34">
        <v>10</v>
      </c>
      <c r="L436" s="143"/>
      <c r="M436" s="34">
        <v>0</v>
      </c>
      <c r="N436" s="144"/>
      <c r="O436" s="146"/>
      <c r="P436" s="10">
        <v>0</v>
      </c>
      <c r="Q436" s="146"/>
    </row>
    <row r="437" spans="1:34" ht="18" customHeight="1" x14ac:dyDescent="0.15">
      <c r="A437" s="22" t="s">
        <v>842</v>
      </c>
      <c r="B437" s="32" t="s">
        <v>844</v>
      </c>
      <c r="C437" s="32" t="s">
        <v>843</v>
      </c>
      <c r="D437" s="614" t="s">
        <v>2233</v>
      </c>
      <c r="E437" s="615"/>
      <c r="F437" s="616"/>
      <c r="G437" s="32" t="s">
        <v>69</v>
      </c>
      <c r="H437" s="33" t="s">
        <v>859</v>
      </c>
      <c r="I437" s="185" t="s">
        <v>2014</v>
      </c>
      <c r="J437" s="33" t="s">
        <v>860</v>
      </c>
      <c r="K437" s="34">
        <v>20</v>
      </c>
      <c r="L437" s="143"/>
      <c r="M437" s="34">
        <v>0</v>
      </c>
      <c r="N437" s="144"/>
      <c r="O437" s="146"/>
      <c r="P437" s="10">
        <v>0</v>
      </c>
      <c r="Q437" s="146"/>
    </row>
    <row r="438" spans="1:34" ht="18" customHeight="1" x14ac:dyDescent="0.15">
      <c r="A438" s="22" t="s">
        <v>842</v>
      </c>
      <c r="B438" s="32" t="s">
        <v>844</v>
      </c>
      <c r="C438" s="32" t="s">
        <v>843</v>
      </c>
      <c r="D438" s="614" t="s">
        <v>2233</v>
      </c>
      <c r="E438" s="615"/>
      <c r="F438" s="616"/>
      <c r="G438" s="32" t="s">
        <v>69</v>
      </c>
      <c r="H438" s="33" t="s">
        <v>861</v>
      </c>
      <c r="I438" s="185" t="s">
        <v>2015</v>
      </c>
      <c r="J438" s="33" t="s">
        <v>862</v>
      </c>
      <c r="K438" s="34">
        <v>60</v>
      </c>
      <c r="L438" s="143"/>
      <c r="M438" s="34">
        <v>0</v>
      </c>
      <c r="N438" s="144"/>
      <c r="O438" s="146"/>
      <c r="P438" s="10">
        <v>0</v>
      </c>
      <c r="Q438" s="146"/>
    </row>
    <row r="439" spans="1:34" ht="18" customHeight="1" x14ac:dyDescent="0.15">
      <c r="A439" s="22" t="s">
        <v>842</v>
      </c>
      <c r="B439" s="32" t="s">
        <v>844</v>
      </c>
      <c r="C439" s="32" t="s">
        <v>843</v>
      </c>
      <c r="D439" s="614" t="s">
        <v>2233</v>
      </c>
      <c r="E439" s="615"/>
      <c r="F439" s="616"/>
      <c r="G439" s="32" t="s">
        <v>69</v>
      </c>
      <c r="H439" s="33" t="s">
        <v>863</v>
      </c>
      <c r="I439" s="185" t="s">
        <v>2016</v>
      </c>
      <c r="J439" s="33" t="s">
        <v>864</v>
      </c>
      <c r="K439" s="34">
        <v>65</v>
      </c>
      <c r="L439" s="143"/>
      <c r="M439" s="34">
        <v>0</v>
      </c>
      <c r="N439" s="144"/>
      <c r="O439" s="146"/>
      <c r="P439" s="10">
        <v>0</v>
      </c>
      <c r="Q439" s="146"/>
    </row>
    <row r="440" spans="1:34" ht="18" customHeight="1" x14ac:dyDescent="0.15">
      <c r="A440" s="22" t="s">
        <v>842</v>
      </c>
      <c r="B440" s="32" t="s">
        <v>844</v>
      </c>
      <c r="C440" s="32" t="s">
        <v>843</v>
      </c>
      <c r="D440" s="614" t="s">
        <v>2233</v>
      </c>
      <c r="E440" s="615"/>
      <c r="F440" s="616"/>
      <c r="G440" s="32" t="s">
        <v>69</v>
      </c>
      <c r="H440" s="33" t="s">
        <v>865</v>
      </c>
      <c r="I440" s="185" t="s">
        <v>2017</v>
      </c>
      <c r="J440" s="33" t="s">
        <v>866</v>
      </c>
      <c r="K440" s="34">
        <v>35</v>
      </c>
      <c r="L440" s="143"/>
      <c r="M440" s="34">
        <v>0</v>
      </c>
      <c r="N440" s="144"/>
      <c r="O440" s="146"/>
      <c r="P440" s="10">
        <v>0</v>
      </c>
      <c r="Q440" s="146"/>
      <c r="AH440" s="10">
        <v>1</v>
      </c>
    </row>
    <row r="441" spans="1:34" ht="18" customHeight="1" x14ac:dyDescent="0.15">
      <c r="A441" s="22" t="s">
        <v>842</v>
      </c>
      <c r="B441" s="32" t="s">
        <v>844</v>
      </c>
      <c r="C441" s="32" t="s">
        <v>843</v>
      </c>
      <c r="D441" s="614" t="s">
        <v>2233</v>
      </c>
      <c r="E441" s="615"/>
      <c r="F441" s="616"/>
      <c r="G441" s="32" t="s">
        <v>69</v>
      </c>
      <c r="H441" s="33" t="s">
        <v>867</v>
      </c>
      <c r="I441" s="185" t="s">
        <v>2018</v>
      </c>
      <c r="J441" s="33" t="s">
        <v>868</v>
      </c>
      <c r="K441" s="34">
        <v>30</v>
      </c>
      <c r="L441" s="143"/>
      <c r="M441" s="34">
        <v>0</v>
      </c>
      <c r="N441" s="144"/>
      <c r="O441" s="146"/>
      <c r="P441" s="10">
        <v>0</v>
      </c>
      <c r="Q441" s="146"/>
    </row>
    <row r="442" spans="1:34" ht="18" customHeight="1" x14ac:dyDescent="0.15">
      <c r="A442" s="22" t="s">
        <v>842</v>
      </c>
      <c r="B442" s="32" t="s">
        <v>844</v>
      </c>
      <c r="C442" s="32" t="s">
        <v>843</v>
      </c>
      <c r="D442" s="614" t="s">
        <v>2233</v>
      </c>
      <c r="E442" s="615"/>
      <c r="F442" s="616"/>
      <c r="G442" s="32" t="s">
        <v>69</v>
      </c>
      <c r="H442" s="33" t="s">
        <v>869</v>
      </c>
      <c r="I442" s="185" t="s">
        <v>2019</v>
      </c>
      <c r="J442" s="33" t="s">
        <v>870</v>
      </c>
      <c r="K442" s="34">
        <v>5</v>
      </c>
      <c r="L442" s="143"/>
      <c r="M442" s="34">
        <v>0</v>
      </c>
      <c r="N442" s="144"/>
      <c r="O442" s="146"/>
      <c r="P442" s="10">
        <v>0</v>
      </c>
      <c r="Q442" s="146"/>
      <c r="AH442" s="10">
        <v>1</v>
      </c>
    </row>
    <row r="443" spans="1:34" ht="18" customHeight="1" x14ac:dyDescent="0.15">
      <c r="A443" s="22" t="s">
        <v>842</v>
      </c>
      <c r="B443" s="32" t="s">
        <v>844</v>
      </c>
      <c r="C443" s="32" t="s">
        <v>843</v>
      </c>
      <c r="D443" s="614" t="s">
        <v>2233</v>
      </c>
      <c r="E443" s="615"/>
      <c r="F443" s="616"/>
      <c r="G443" s="32" t="s">
        <v>69</v>
      </c>
      <c r="H443" s="33" t="s">
        <v>871</v>
      </c>
      <c r="I443" s="185" t="s">
        <v>2020</v>
      </c>
      <c r="J443" s="33" t="s">
        <v>872</v>
      </c>
      <c r="K443" s="34">
        <v>35</v>
      </c>
      <c r="L443" s="143"/>
      <c r="M443" s="34">
        <v>0</v>
      </c>
      <c r="N443" s="144"/>
      <c r="O443" s="146"/>
      <c r="P443" s="10">
        <v>0</v>
      </c>
      <c r="Q443" s="146"/>
    </row>
    <row r="444" spans="1:34" ht="18" customHeight="1" x14ac:dyDescent="0.15">
      <c r="A444" s="22" t="s">
        <v>842</v>
      </c>
      <c r="B444" s="32" t="s">
        <v>844</v>
      </c>
      <c r="C444" s="32" t="s">
        <v>843</v>
      </c>
      <c r="D444" s="614" t="s">
        <v>2233</v>
      </c>
      <c r="E444" s="615"/>
      <c r="F444" s="616"/>
      <c r="G444" s="32" t="s">
        <v>69</v>
      </c>
      <c r="H444" s="33" t="s">
        <v>873</v>
      </c>
      <c r="I444" s="185" t="s">
        <v>2021</v>
      </c>
      <c r="J444" s="33" t="s">
        <v>874</v>
      </c>
      <c r="K444" s="34">
        <v>60</v>
      </c>
      <c r="L444" s="143"/>
      <c r="M444" s="34">
        <v>0</v>
      </c>
      <c r="N444" s="144"/>
      <c r="O444" s="146"/>
      <c r="P444" s="10">
        <v>0</v>
      </c>
      <c r="Q444" s="146"/>
    </row>
    <row r="445" spans="1:34" ht="18" customHeight="1" x14ac:dyDescent="0.15">
      <c r="A445" s="22" t="s">
        <v>842</v>
      </c>
      <c r="B445" s="32" t="s">
        <v>844</v>
      </c>
      <c r="C445" s="32" t="s">
        <v>843</v>
      </c>
      <c r="D445" s="614" t="s">
        <v>2233</v>
      </c>
      <c r="E445" s="615"/>
      <c r="F445" s="616"/>
      <c r="G445" s="32" t="s">
        <v>69</v>
      </c>
      <c r="H445" s="33" t="s">
        <v>875</v>
      </c>
      <c r="I445" s="185" t="s">
        <v>2022</v>
      </c>
      <c r="J445" s="33" t="s">
        <v>876</v>
      </c>
      <c r="K445" s="34">
        <v>75</v>
      </c>
      <c r="L445" s="143"/>
      <c r="M445" s="34">
        <v>0</v>
      </c>
      <c r="N445" s="144"/>
      <c r="O445" s="146"/>
      <c r="P445" s="10">
        <v>0</v>
      </c>
      <c r="Q445" s="146"/>
    </row>
    <row r="446" spans="1:34" ht="18" customHeight="1" x14ac:dyDescent="0.15">
      <c r="A446" s="22" t="s">
        <v>842</v>
      </c>
      <c r="B446" s="32" t="s">
        <v>844</v>
      </c>
      <c r="C446" s="32" t="s">
        <v>843</v>
      </c>
      <c r="D446" s="614" t="s">
        <v>2233</v>
      </c>
      <c r="E446" s="615"/>
      <c r="F446" s="616"/>
      <c r="G446" s="32" t="s">
        <v>69</v>
      </c>
      <c r="H446" s="33" t="s">
        <v>877</v>
      </c>
      <c r="I446" s="185" t="s">
        <v>2023</v>
      </c>
      <c r="J446" s="33" t="s">
        <v>878</v>
      </c>
      <c r="K446" s="34">
        <v>65</v>
      </c>
      <c r="L446" s="143"/>
      <c r="M446" s="34">
        <v>0</v>
      </c>
      <c r="N446" s="144"/>
      <c r="O446" s="146"/>
      <c r="P446" s="10">
        <v>0</v>
      </c>
      <c r="Q446" s="146"/>
    </row>
    <row r="447" spans="1:34" ht="18" customHeight="1" x14ac:dyDescent="0.15">
      <c r="A447" s="22" t="s">
        <v>842</v>
      </c>
      <c r="B447" s="32" t="s">
        <v>844</v>
      </c>
      <c r="C447" s="32" t="s">
        <v>843</v>
      </c>
      <c r="D447" s="614" t="s">
        <v>2233</v>
      </c>
      <c r="E447" s="615"/>
      <c r="F447" s="616"/>
      <c r="G447" s="32" t="s">
        <v>69</v>
      </c>
      <c r="H447" s="33" t="s">
        <v>879</v>
      </c>
      <c r="I447" s="185" t="s">
        <v>2024</v>
      </c>
      <c r="J447" s="91" t="s">
        <v>880</v>
      </c>
      <c r="K447" s="92">
        <v>0</v>
      </c>
      <c r="L447" s="264"/>
      <c r="M447" s="92">
        <v>0</v>
      </c>
      <c r="N447" s="212"/>
      <c r="O447" s="304"/>
      <c r="P447" s="10">
        <v>0</v>
      </c>
      <c r="Q447" s="146" t="s">
        <v>2609</v>
      </c>
    </row>
    <row r="448" spans="1:34" ht="18" customHeight="1" x14ac:dyDescent="0.15">
      <c r="A448" s="22" t="s">
        <v>842</v>
      </c>
      <c r="B448" s="32" t="s">
        <v>844</v>
      </c>
      <c r="C448" s="32" t="s">
        <v>843</v>
      </c>
      <c r="D448" s="614" t="s">
        <v>2233</v>
      </c>
      <c r="E448" s="615"/>
      <c r="F448" s="616"/>
      <c r="G448" s="32" t="s">
        <v>69</v>
      </c>
      <c r="H448" s="33" t="s">
        <v>881</v>
      </c>
      <c r="I448" s="185" t="s">
        <v>2025</v>
      </c>
      <c r="J448" s="33" t="s">
        <v>882</v>
      </c>
      <c r="K448" s="34">
        <v>5</v>
      </c>
      <c r="L448" s="143"/>
      <c r="M448" s="34">
        <v>0</v>
      </c>
      <c r="N448" s="144"/>
      <c r="O448" s="146"/>
      <c r="P448" s="10">
        <v>0</v>
      </c>
      <c r="Q448" s="146"/>
    </row>
    <row r="449" spans="1:34" ht="18" customHeight="1" x14ac:dyDescent="0.15">
      <c r="A449" s="291" t="s">
        <v>2411</v>
      </c>
      <c r="B449" s="32" t="s">
        <v>844</v>
      </c>
      <c r="C449" s="32" t="s">
        <v>2409</v>
      </c>
      <c r="D449" s="614" t="s">
        <v>2233</v>
      </c>
      <c r="E449" s="615"/>
      <c r="F449" s="616"/>
      <c r="G449" s="32" t="s">
        <v>2361</v>
      </c>
      <c r="H449" s="33" t="s">
        <v>2360</v>
      </c>
      <c r="I449" s="185" t="s">
        <v>2359</v>
      </c>
      <c r="J449" s="33" t="s">
        <v>2358</v>
      </c>
      <c r="K449" s="34">
        <v>5</v>
      </c>
      <c r="L449" s="143"/>
      <c r="M449" s="34">
        <v>0</v>
      </c>
      <c r="N449" s="144"/>
      <c r="O449" s="146"/>
      <c r="P449" s="10">
        <v>0</v>
      </c>
      <c r="Q449" s="146"/>
    </row>
    <row r="450" spans="1:34" ht="18" customHeight="1" x14ac:dyDescent="0.15">
      <c r="A450" s="22" t="s">
        <v>883</v>
      </c>
      <c r="B450" s="23"/>
      <c r="C450" s="24" t="s">
        <v>884</v>
      </c>
      <c r="D450" s="467" t="s">
        <v>2452</v>
      </c>
      <c r="E450" s="468"/>
      <c r="F450" s="469"/>
      <c r="G450" s="24"/>
      <c r="H450" s="24"/>
      <c r="I450" s="183"/>
      <c r="J450" s="23" t="s">
        <v>66</v>
      </c>
      <c r="K450" s="25">
        <f>SUM(SUMIFS(K451:K470,$G451:$G470,{"0","1"}))</f>
        <v>715</v>
      </c>
      <c r="L450" s="217">
        <f>SUM(SUMIFS(L451:L470,$G451:$G470,{"0","1"}))</f>
        <v>0</v>
      </c>
      <c r="M450" s="25">
        <f>SUM(SUMIFS(M451:M470,$G451:$G470,{"0","1"}))</f>
        <v>35</v>
      </c>
      <c r="N450" s="40">
        <f>SUM(SUMIFS(N451:N470,$G451:$G470,{"0","1"}))</f>
        <v>0</v>
      </c>
      <c r="O450" s="41"/>
      <c r="P450" s="10">
        <v>2</v>
      </c>
      <c r="Q450" s="41"/>
    </row>
    <row r="451" spans="1:34" ht="18" customHeight="1" x14ac:dyDescent="0.15">
      <c r="A451" s="22" t="s">
        <v>883</v>
      </c>
      <c r="B451" s="32" t="s">
        <v>885</v>
      </c>
      <c r="C451" s="32" t="s">
        <v>884</v>
      </c>
      <c r="D451" s="620" t="s">
        <v>2234</v>
      </c>
      <c r="E451" s="621"/>
      <c r="F451" s="622"/>
      <c r="G451" s="32" t="s">
        <v>69</v>
      </c>
      <c r="H451" s="33" t="s">
        <v>886</v>
      </c>
      <c r="I451" s="185" t="s">
        <v>2026</v>
      </c>
      <c r="J451" s="33" t="s">
        <v>887</v>
      </c>
      <c r="K451" s="34">
        <v>70</v>
      </c>
      <c r="L451" s="143"/>
      <c r="M451" s="34">
        <v>0</v>
      </c>
      <c r="N451" s="144"/>
      <c r="O451" s="146"/>
      <c r="P451" s="10">
        <v>0</v>
      </c>
      <c r="Q451" s="146"/>
    </row>
    <row r="452" spans="1:34" ht="18" customHeight="1" x14ac:dyDescent="0.15">
      <c r="A452" s="22" t="s">
        <v>883</v>
      </c>
      <c r="B452" s="32" t="s">
        <v>885</v>
      </c>
      <c r="C452" s="32" t="s">
        <v>884</v>
      </c>
      <c r="D452" s="620" t="s">
        <v>2234</v>
      </c>
      <c r="E452" s="621"/>
      <c r="F452" s="622"/>
      <c r="G452" s="32" t="s">
        <v>69</v>
      </c>
      <c r="H452" s="33" t="s">
        <v>888</v>
      </c>
      <c r="I452" s="185" t="s">
        <v>2027</v>
      </c>
      <c r="J452" s="33" t="s">
        <v>889</v>
      </c>
      <c r="K452" s="34">
        <v>50</v>
      </c>
      <c r="L452" s="143"/>
      <c r="M452" s="34">
        <v>0</v>
      </c>
      <c r="N452" s="144"/>
      <c r="O452" s="146"/>
      <c r="P452" s="10">
        <v>0</v>
      </c>
      <c r="Q452" s="146"/>
      <c r="AH452" s="10">
        <v>1</v>
      </c>
    </row>
    <row r="453" spans="1:34" ht="18" customHeight="1" x14ac:dyDescent="0.15">
      <c r="A453" s="22" t="s">
        <v>883</v>
      </c>
      <c r="B453" s="32" t="s">
        <v>885</v>
      </c>
      <c r="C453" s="32" t="s">
        <v>884</v>
      </c>
      <c r="D453" s="620" t="s">
        <v>2234</v>
      </c>
      <c r="E453" s="621"/>
      <c r="F453" s="622"/>
      <c r="G453" s="32" t="s">
        <v>69</v>
      </c>
      <c r="H453" s="33" t="s">
        <v>890</v>
      </c>
      <c r="I453" s="185" t="s">
        <v>2028</v>
      </c>
      <c r="J453" s="33" t="s">
        <v>891</v>
      </c>
      <c r="K453" s="34">
        <v>45</v>
      </c>
      <c r="L453" s="143"/>
      <c r="M453" s="34">
        <v>0</v>
      </c>
      <c r="N453" s="144"/>
      <c r="O453" s="146"/>
      <c r="P453" s="10">
        <v>0</v>
      </c>
      <c r="Q453" s="146"/>
    </row>
    <row r="454" spans="1:34" ht="18" customHeight="1" x14ac:dyDescent="0.15">
      <c r="A454" s="22" t="s">
        <v>883</v>
      </c>
      <c r="B454" s="32" t="s">
        <v>885</v>
      </c>
      <c r="C454" s="32" t="s">
        <v>884</v>
      </c>
      <c r="D454" s="620" t="s">
        <v>2234</v>
      </c>
      <c r="E454" s="621"/>
      <c r="F454" s="622"/>
      <c r="G454" s="32" t="s">
        <v>69</v>
      </c>
      <c r="H454" s="33" t="s">
        <v>892</v>
      </c>
      <c r="I454" s="185" t="s">
        <v>2029</v>
      </c>
      <c r="J454" s="33" t="s">
        <v>893</v>
      </c>
      <c r="K454" s="34">
        <v>15</v>
      </c>
      <c r="L454" s="143"/>
      <c r="M454" s="34">
        <v>0</v>
      </c>
      <c r="N454" s="144"/>
      <c r="O454" s="146"/>
      <c r="P454" s="10">
        <v>0</v>
      </c>
      <c r="Q454" s="146"/>
      <c r="AH454" s="10">
        <v>1</v>
      </c>
    </row>
    <row r="455" spans="1:34" ht="18" customHeight="1" x14ac:dyDescent="0.15">
      <c r="A455" s="22" t="s">
        <v>883</v>
      </c>
      <c r="B455" s="32" t="s">
        <v>885</v>
      </c>
      <c r="C455" s="32" t="s">
        <v>884</v>
      </c>
      <c r="D455" s="620" t="s">
        <v>2234</v>
      </c>
      <c r="E455" s="621"/>
      <c r="F455" s="622"/>
      <c r="G455" s="32" t="s">
        <v>69</v>
      </c>
      <c r="H455" s="33" t="s">
        <v>894</v>
      </c>
      <c r="I455" s="185" t="s">
        <v>2030</v>
      </c>
      <c r="J455" s="33" t="s">
        <v>895</v>
      </c>
      <c r="K455" s="34">
        <v>30</v>
      </c>
      <c r="L455" s="143"/>
      <c r="M455" s="34">
        <v>0</v>
      </c>
      <c r="N455" s="144"/>
      <c r="O455" s="146"/>
      <c r="P455" s="10">
        <v>0</v>
      </c>
      <c r="Q455" s="146"/>
    </row>
    <row r="456" spans="1:34" ht="18" customHeight="1" x14ac:dyDescent="0.15">
      <c r="A456" s="22" t="s">
        <v>883</v>
      </c>
      <c r="B456" s="32" t="s">
        <v>885</v>
      </c>
      <c r="C456" s="32" t="s">
        <v>884</v>
      </c>
      <c r="D456" s="620" t="s">
        <v>2234</v>
      </c>
      <c r="E456" s="621"/>
      <c r="F456" s="622"/>
      <c r="G456" s="32" t="s">
        <v>69</v>
      </c>
      <c r="H456" s="33" t="s">
        <v>896</v>
      </c>
      <c r="I456" s="185" t="s">
        <v>2031</v>
      </c>
      <c r="J456" s="33" t="s">
        <v>2584</v>
      </c>
      <c r="K456" s="34">
        <v>35</v>
      </c>
      <c r="L456" s="143"/>
      <c r="M456" s="34">
        <v>0</v>
      </c>
      <c r="N456" s="144"/>
      <c r="O456" s="146"/>
      <c r="P456" s="10">
        <v>0</v>
      </c>
      <c r="Q456" s="146"/>
    </row>
    <row r="457" spans="1:34" ht="18" customHeight="1" x14ac:dyDescent="0.15">
      <c r="A457" s="22" t="s">
        <v>883</v>
      </c>
      <c r="B457" s="32" t="s">
        <v>885</v>
      </c>
      <c r="C457" s="32" t="s">
        <v>884</v>
      </c>
      <c r="D457" s="620" t="s">
        <v>2234</v>
      </c>
      <c r="E457" s="621"/>
      <c r="F457" s="622"/>
      <c r="G457" s="32" t="s">
        <v>69</v>
      </c>
      <c r="H457" s="33" t="s">
        <v>898</v>
      </c>
      <c r="I457" s="185" t="s">
        <v>2032</v>
      </c>
      <c r="J457" s="33" t="s">
        <v>899</v>
      </c>
      <c r="K457" s="34">
        <v>35</v>
      </c>
      <c r="L457" s="143"/>
      <c r="M457" s="34">
        <v>0</v>
      </c>
      <c r="N457" s="144"/>
      <c r="O457" s="146"/>
      <c r="P457" s="10">
        <v>0</v>
      </c>
      <c r="Q457" s="146"/>
    </row>
    <row r="458" spans="1:34" ht="18" customHeight="1" x14ac:dyDescent="0.15">
      <c r="A458" s="22" t="s">
        <v>883</v>
      </c>
      <c r="B458" s="32" t="s">
        <v>885</v>
      </c>
      <c r="C458" s="32" t="s">
        <v>884</v>
      </c>
      <c r="D458" s="620" t="s">
        <v>2234</v>
      </c>
      <c r="E458" s="621"/>
      <c r="F458" s="622"/>
      <c r="G458" s="32" t="s">
        <v>69</v>
      </c>
      <c r="H458" s="33" t="s">
        <v>900</v>
      </c>
      <c r="I458" s="185" t="s">
        <v>2033</v>
      </c>
      <c r="J458" s="33" t="s">
        <v>901</v>
      </c>
      <c r="K458" s="34">
        <v>25</v>
      </c>
      <c r="L458" s="143"/>
      <c r="M458" s="34">
        <v>0</v>
      </c>
      <c r="N458" s="144"/>
      <c r="O458" s="146"/>
      <c r="P458" s="10">
        <v>0</v>
      </c>
      <c r="Q458" s="146"/>
    </row>
    <row r="459" spans="1:34" ht="18" customHeight="1" x14ac:dyDescent="0.15">
      <c r="A459" s="22" t="s">
        <v>883</v>
      </c>
      <c r="B459" s="32" t="s">
        <v>885</v>
      </c>
      <c r="C459" s="32" t="s">
        <v>884</v>
      </c>
      <c r="D459" s="620" t="s">
        <v>2234</v>
      </c>
      <c r="E459" s="621"/>
      <c r="F459" s="622"/>
      <c r="G459" s="32" t="s">
        <v>69</v>
      </c>
      <c r="H459" s="33" t="s">
        <v>902</v>
      </c>
      <c r="I459" s="185" t="s">
        <v>2034</v>
      </c>
      <c r="J459" s="33" t="s">
        <v>903</v>
      </c>
      <c r="K459" s="34">
        <v>30</v>
      </c>
      <c r="L459" s="143"/>
      <c r="M459" s="34">
        <v>0</v>
      </c>
      <c r="N459" s="144"/>
      <c r="O459" s="146"/>
      <c r="P459" s="10">
        <v>0</v>
      </c>
      <c r="Q459" s="146"/>
    </row>
    <row r="460" spans="1:34" ht="18" customHeight="1" x14ac:dyDescent="0.15">
      <c r="A460" s="22" t="s">
        <v>883</v>
      </c>
      <c r="B460" s="32" t="s">
        <v>885</v>
      </c>
      <c r="C460" s="32" t="s">
        <v>884</v>
      </c>
      <c r="D460" s="620" t="s">
        <v>2234</v>
      </c>
      <c r="E460" s="621"/>
      <c r="F460" s="622"/>
      <c r="G460" s="32" t="s">
        <v>69</v>
      </c>
      <c r="H460" s="33" t="s">
        <v>904</v>
      </c>
      <c r="I460" s="185" t="s">
        <v>2035</v>
      </c>
      <c r="J460" s="33" t="s">
        <v>905</v>
      </c>
      <c r="K460" s="34">
        <v>10</v>
      </c>
      <c r="L460" s="143"/>
      <c r="M460" s="34">
        <v>0</v>
      </c>
      <c r="N460" s="144"/>
      <c r="O460" s="146"/>
      <c r="P460" s="10">
        <v>0</v>
      </c>
      <c r="Q460" s="146"/>
    </row>
    <row r="461" spans="1:34" ht="18" customHeight="1" x14ac:dyDescent="0.15">
      <c r="A461" s="22" t="s">
        <v>883</v>
      </c>
      <c r="B461" s="32" t="s">
        <v>885</v>
      </c>
      <c r="C461" s="32" t="s">
        <v>884</v>
      </c>
      <c r="D461" s="620" t="s">
        <v>2234</v>
      </c>
      <c r="E461" s="621"/>
      <c r="F461" s="622"/>
      <c r="G461" s="32" t="s">
        <v>69</v>
      </c>
      <c r="H461" s="33" t="s">
        <v>906</v>
      </c>
      <c r="I461" s="185" t="s">
        <v>2036</v>
      </c>
      <c r="J461" s="33" t="s">
        <v>907</v>
      </c>
      <c r="K461" s="34">
        <v>10</v>
      </c>
      <c r="L461" s="143"/>
      <c r="M461" s="34">
        <v>0</v>
      </c>
      <c r="N461" s="144"/>
      <c r="O461" s="146"/>
      <c r="P461" s="10">
        <v>0</v>
      </c>
      <c r="Q461" s="146"/>
    </row>
    <row r="462" spans="1:34" ht="18" customHeight="1" x14ac:dyDescent="0.15">
      <c r="A462" s="22" t="s">
        <v>883</v>
      </c>
      <c r="B462" s="32" t="s">
        <v>885</v>
      </c>
      <c r="C462" s="32" t="s">
        <v>884</v>
      </c>
      <c r="D462" s="620" t="s">
        <v>2234</v>
      </c>
      <c r="E462" s="621"/>
      <c r="F462" s="622"/>
      <c r="G462" s="32" t="s">
        <v>69</v>
      </c>
      <c r="H462" s="33" t="s">
        <v>908</v>
      </c>
      <c r="I462" s="185" t="s">
        <v>2037</v>
      </c>
      <c r="J462" s="33" t="s">
        <v>909</v>
      </c>
      <c r="K462" s="34">
        <v>90</v>
      </c>
      <c r="L462" s="143"/>
      <c r="M462" s="34">
        <v>30</v>
      </c>
      <c r="N462" s="144"/>
      <c r="O462" s="146"/>
      <c r="P462" s="10">
        <v>0</v>
      </c>
      <c r="Q462" s="146"/>
      <c r="AH462" s="10">
        <v>1</v>
      </c>
    </row>
    <row r="463" spans="1:34" ht="18" customHeight="1" x14ac:dyDescent="0.15">
      <c r="A463" s="22" t="s">
        <v>883</v>
      </c>
      <c r="B463" s="32" t="s">
        <v>885</v>
      </c>
      <c r="C463" s="32" t="s">
        <v>884</v>
      </c>
      <c r="D463" s="620" t="s">
        <v>2234</v>
      </c>
      <c r="E463" s="621"/>
      <c r="F463" s="622"/>
      <c r="G463" s="32" t="s">
        <v>69</v>
      </c>
      <c r="H463" s="33" t="s">
        <v>910</v>
      </c>
      <c r="I463" s="185" t="s">
        <v>2038</v>
      </c>
      <c r="J463" s="33" t="s">
        <v>911</v>
      </c>
      <c r="K463" s="34">
        <v>35</v>
      </c>
      <c r="L463" s="143"/>
      <c r="M463" s="34">
        <v>0</v>
      </c>
      <c r="N463" s="144"/>
      <c r="O463" s="146"/>
      <c r="P463" s="10">
        <v>0</v>
      </c>
      <c r="Q463" s="146"/>
    </row>
    <row r="464" spans="1:34" ht="18" customHeight="1" x14ac:dyDescent="0.15">
      <c r="A464" s="22" t="s">
        <v>883</v>
      </c>
      <c r="B464" s="32" t="s">
        <v>885</v>
      </c>
      <c r="C464" s="32" t="s">
        <v>884</v>
      </c>
      <c r="D464" s="620" t="s">
        <v>2234</v>
      </c>
      <c r="E464" s="621"/>
      <c r="F464" s="622"/>
      <c r="G464" s="32" t="s">
        <v>69</v>
      </c>
      <c r="H464" s="33" t="s">
        <v>912</v>
      </c>
      <c r="I464" s="185" t="s">
        <v>2039</v>
      </c>
      <c r="J464" s="33" t="s">
        <v>913</v>
      </c>
      <c r="K464" s="34">
        <v>50</v>
      </c>
      <c r="L464" s="143"/>
      <c r="M464" s="34">
        <v>0</v>
      </c>
      <c r="N464" s="144"/>
      <c r="O464" s="146"/>
      <c r="P464" s="10">
        <v>0</v>
      </c>
      <c r="Q464" s="146"/>
    </row>
    <row r="465" spans="1:34" ht="18" customHeight="1" x14ac:dyDescent="0.15">
      <c r="A465" s="22" t="s">
        <v>883</v>
      </c>
      <c r="B465" s="32" t="s">
        <v>885</v>
      </c>
      <c r="C465" s="32" t="s">
        <v>884</v>
      </c>
      <c r="D465" s="620" t="s">
        <v>2234</v>
      </c>
      <c r="E465" s="621"/>
      <c r="F465" s="622"/>
      <c r="G465" s="32" t="s">
        <v>69</v>
      </c>
      <c r="H465" s="33" t="s">
        <v>914</v>
      </c>
      <c r="I465" s="185" t="s">
        <v>2040</v>
      </c>
      <c r="J465" s="33" t="s">
        <v>915</v>
      </c>
      <c r="K465" s="34">
        <v>35</v>
      </c>
      <c r="L465" s="143"/>
      <c r="M465" s="34">
        <v>0</v>
      </c>
      <c r="N465" s="144"/>
      <c r="O465" s="146"/>
      <c r="P465" s="10">
        <v>0</v>
      </c>
      <c r="Q465" s="146"/>
    </row>
    <row r="466" spans="1:34" ht="18" customHeight="1" x14ac:dyDescent="0.15">
      <c r="A466" s="22" t="s">
        <v>883</v>
      </c>
      <c r="B466" s="32" t="s">
        <v>885</v>
      </c>
      <c r="C466" s="32" t="s">
        <v>884</v>
      </c>
      <c r="D466" s="620" t="s">
        <v>2234</v>
      </c>
      <c r="E466" s="621"/>
      <c r="F466" s="622"/>
      <c r="G466" s="32" t="s">
        <v>69</v>
      </c>
      <c r="H466" s="33" t="s">
        <v>916</v>
      </c>
      <c r="I466" s="185" t="s">
        <v>2041</v>
      </c>
      <c r="J466" s="33" t="s">
        <v>917</v>
      </c>
      <c r="K466" s="34">
        <v>5</v>
      </c>
      <c r="L466" s="143"/>
      <c r="M466" s="34">
        <v>5</v>
      </c>
      <c r="N466" s="144"/>
      <c r="O466" s="146"/>
      <c r="P466" s="10">
        <v>0</v>
      </c>
      <c r="Q466" s="146"/>
    </row>
    <row r="467" spans="1:34" ht="18" customHeight="1" x14ac:dyDescent="0.15">
      <c r="A467" s="22" t="s">
        <v>883</v>
      </c>
      <c r="B467" s="32" t="s">
        <v>885</v>
      </c>
      <c r="C467" s="32" t="s">
        <v>1633</v>
      </c>
      <c r="D467" s="620" t="s">
        <v>2234</v>
      </c>
      <c r="E467" s="621"/>
      <c r="F467" s="622"/>
      <c r="G467" s="32" t="s">
        <v>1634</v>
      </c>
      <c r="H467" s="33" t="s">
        <v>1632</v>
      </c>
      <c r="I467" s="185" t="s">
        <v>2042</v>
      </c>
      <c r="J467" s="33" t="s">
        <v>1631</v>
      </c>
      <c r="K467" s="34">
        <v>25</v>
      </c>
      <c r="L467" s="143"/>
      <c r="M467" s="34">
        <v>0</v>
      </c>
      <c r="N467" s="144"/>
      <c r="O467" s="146"/>
      <c r="P467" s="10">
        <v>0</v>
      </c>
      <c r="Q467" s="146"/>
      <c r="AH467" s="10">
        <v>1</v>
      </c>
    </row>
    <row r="468" spans="1:34" ht="18" customHeight="1" x14ac:dyDescent="0.15">
      <c r="A468" s="22" t="s">
        <v>883</v>
      </c>
      <c r="B468" s="32" t="s">
        <v>885</v>
      </c>
      <c r="C468" s="32" t="s">
        <v>884</v>
      </c>
      <c r="D468" s="620" t="s">
        <v>2234</v>
      </c>
      <c r="E468" s="621"/>
      <c r="F468" s="622"/>
      <c r="G468" s="32" t="s">
        <v>69</v>
      </c>
      <c r="H468" s="33" t="s">
        <v>918</v>
      </c>
      <c r="I468" s="185" t="s">
        <v>2043</v>
      </c>
      <c r="J468" s="33" t="s">
        <v>2336</v>
      </c>
      <c r="K468" s="34">
        <v>60</v>
      </c>
      <c r="L468" s="143"/>
      <c r="M468" s="34">
        <v>0</v>
      </c>
      <c r="N468" s="144"/>
      <c r="O468" s="146"/>
      <c r="P468" s="10">
        <v>0</v>
      </c>
      <c r="Q468" s="146"/>
    </row>
    <row r="469" spans="1:34" ht="18" customHeight="1" x14ac:dyDescent="0.15">
      <c r="A469" s="22" t="s">
        <v>883</v>
      </c>
      <c r="B469" s="32" t="s">
        <v>885</v>
      </c>
      <c r="C469" s="32" t="s">
        <v>884</v>
      </c>
      <c r="D469" s="620" t="s">
        <v>2234</v>
      </c>
      <c r="E469" s="621"/>
      <c r="F469" s="622"/>
      <c r="G469" s="32" t="s">
        <v>69</v>
      </c>
      <c r="H469" s="33" t="s">
        <v>919</v>
      </c>
      <c r="I469" s="185" t="s">
        <v>2044</v>
      </c>
      <c r="J469" s="33" t="s">
        <v>920</v>
      </c>
      <c r="K469" s="34">
        <v>10</v>
      </c>
      <c r="L469" s="143"/>
      <c r="M469" s="34">
        <v>0</v>
      </c>
      <c r="N469" s="144"/>
      <c r="O469" s="146"/>
      <c r="P469" s="10">
        <v>0</v>
      </c>
      <c r="Q469" s="146"/>
    </row>
    <row r="470" spans="1:34" ht="18" customHeight="1" x14ac:dyDescent="0.15">
      <c r="A470" s="85" t="s">
        <v>2149</v>
      </c>
      <c r="B470" s="32" t="s">
        <v>885</v>
      </c>
      <c r="C470" s="32" t="s">
        <v>884</v>
      </c>
      <c r="D470" s="620" t="s">
        <v>2234</v>
      </c>
      <c r="E470" s="621"/>
      <c r="F470" s="622"/>
      <c r="G470" s="32" t="s">
        <v>69</v>
      </c>
      <c r="H470" s="33" t="s">
        <v>921</v>
      </c>
      <c r="I470" s="185" t="s">
        <v>2045</v>
      </c>
      <c r="J470" s="33" t="s">
        <v>2355</v>
      </c>
      <c r="K470" s="34">
        <v>50</v>
      </c>
      <c r="L470" s="143"/>
      <c r="M470" s="34">
        <v>0</v>
      </c>
      <c r="N470" s="144"/>
      <c r="O470" s="146"/>
      <c r="P470" s="10">
        <v>0</v>
      </c>
      <c r="Q470" s="146"/>
    </row>
    <row r="471" spans="1:34" ht="18" customHeight="1" x14ac:dyDescent="0.15">
      <c r="A471" s="22" t="s">
        <v>922</v>
      </c>
      <c r="B471" s="23"/>
      <c r="C471" s="24" t="s">
        <v>923</v>
      </c>
      <c r="D471" s="467" t="s">
        <v>2453</v>
      </c>
      <c r="E471" s="468"/>
      <c r="F471" s="469"/>
      <c r="G471" s="24"/>
      <c r="H471" s="24"/>
      <c r="I471" s="183"/>
      <c r="J471" s="23" t="s">
        <v>66</v>
      </c>
      <c r="K471" s="25">
        <f>SUM(SUMIFS(K472:K488,$G472:$G488,{"0","1"}))</f>
        <v>265</v>
      </c>
      <c r="L471" s="217">
        <f>SUM(SUMIFS(L472:L488,$G472:$G488,{"0","1"}))</f>
        <v>0</v>
      </c>
      <c r="M471" s="25">
        <f>SUM(SUMIFS(M472:M488,$G472:$G488,{"0","1"}))</f>
        <v>0</v>
      </c>
      <c r="N471" s="40">
        <f>SUM(SUMIFS(N472:N488,$G472:$G488,{"0","1"}))</f>
        <v>0</v>
      </c>
      <c r="O471" s="41"/>
      <c r="P471" s="10">
        <v>2</v>
      </c>
      <c r="Q471" s="41"/>
    </row>
    <row r="472" spans="1:34" ht="18" customHeight="1" x14ac:dyDescent="0.15">
      <c r="A472" s="22" t="s">
        <v>922</v>
      </c>
      <c r="B472" s="32" t="s">
        <v>924</v>
      </c>
      <c r="C472" s="32" t="s">
        <v>923</v>
      </c>
      <c r="D472" s="623" t="s">
        <v>2235</v>
      </c>
      <c r="E472" s="624"/>
      <c r="F472" s="625"/>
      <c r="G472" s="32" t="s">
        <v>69</v>
      </c>
      <c r="H472" s="33" t="s">
        <v>925</v>
      </c>
      <c r="I472" s="185" t="s">
        <v>2046</v>
      </c>
      <c r="J472" s="33" t="s">
        <v>926</v>
      </c>
      <c r="K472" s="34">
        <v>10</v>
      </c>
      <c r="L472" s="143"/>
      <c r="M472" s="34">
        <v>0</v>
      </c>
      <c r="N472" s="144"/>
      <c r="O472" s="146"/>
      <c r="P472" s="10">
        <v>0</v>
      </c>
      <c r="Q472" s="146"/>
    </row>
    <row r="473" spans="1:34" ht="18" customHeight="1" x14ac:dyDescent="0.15">
      <c r="A473" s="22" t="s">
        <v>922</v>
      </c>
      <c r="B473" s="32" t="s">
        <v>924</v>
      </c>
      <c r="C473" s="32" t="s">
        <v>923</v>
      </c>
      <c r="D473" s="623" t="s">
        <v>2235</v>
      </c>
      <c r="E473" s="624"/>
      <c r="F473" s="625"/>
      <c r="G473" s="32" t="s">
        <v>69</v>
      </c>
      <c r="H473" s="33" t="s">
        <v>927</v>
      </c>
      <c r="I473" s="185" t="s">
        <v>2047</v>
      </c>
      <c r="J473" s="33" t="s">
        <v>928</v>
      </c>
      <c r="K473" s="34">
        <v>5</v>
      </c>
      <c r="L473" s="143"/>
      <c r="M473" s="34">
        <v>0</v>
      </c>
      <c r="N473" s="144"/>
      <c r="O473" s="146"/>
      <c r="P473" s="10">
        <v>0</v>
      </c>
      <c r="Q473" s="146"/>
    </row>
    <row r="474" spans="1:34" ht="18" customHeight="1" x14ac:dyDescent="0.15">
      <c r="A474" s="22" t="s">
        <v>922</v>
      </c>
      <c r="B474" s="32" t="s">
        <v>924</v>
      </c>
      <c r="C474" s="32" t="s">
        <v>923</v>
      </c>
      <c r="D474" s="623" t="s">
        <v>2235</v>
      </c>
      <c r="E474" s="624"/>
      <c r="F474" s="625"/>
      <c r="G474" s="32" t="s">
        <v>69</v>
      </c>
      <c r="H474" s="33" t="s">
        <v>929</v>
      </c>
      <c r="I474" s="185" t="s">
        <v>2048</v>
      </c>
      <c r="J474" s="33" t="s">
        <v>930</v>
      </c>
      <c r="K474" s="34">
        <v>35</v>
      </c>
      <c r="L474" s="143"/>
      <c r="M474" s="34">
        <v>0</v>
      </c>
      <c r="N474" s="144"/>
      <c r="O474" s="146"/>
      <c r="P474" s="10">
        <v>0</v>
      </c>
      <c r="Q474" s="146"/>
    </row>
    <row r="475" spans="1:34" ht="18" customHeight="1" x14ac:dyDescent="0.15">
      <c r="A475" s="22" t="s">
        <v>922</v>
      </c>
      <c r="B475" s="32" t="s">
        <v>924</v>
      </c>
      <c r="C475" s="32" t="s">
        <v>923</v>
      </c>
      <c r="D475" s="623" t="s">
        <v>2235</v>
      </c>
      <c r="E475" s="624"/>
      <c r="F475" s="625"/>
      <c r="G475" s="32" t="s">
        <v>69</v>
      </c>
      <c r="H475" s="33" t="s">
        <v>931</v>
      </c>
      <c r="I475" s="185" t="s">
        <v>2049</v>
      </c>
      <c r="J475" s="33" t="s">
        <v>932</v>
      </c>
      <c r="K475" s="34">
        <v>5</v>
      </c>
      <c r="L475" s="143"/>
      <c r="M475" s="34">
        <v>0</v>
      </c>
      <c r="N475" s="144"/>
      <c r="O475" s="146"/>
      <c r="P475" s="10">
        <v>0</v>
      </c>
      <c r="Q475" s="146"/>
    </row>
    <row r="476" spans="1:34" ht="18" customHeight="1" x14ac:dyDescent="0.15">
      <c r="A476" s="22" t="s">
        <v>922</v>
      </c>
      <c r="B476" s="32" t="s">
        <v>924</v>
      </c>
      <c r="C476" s="32" t="s">
        <v>923</v>
      </c>
      <c r="D476" s="623" t="s">
        <v>2235</v>
      </c>
      <c r="E476" s="624"/>
      <c r="F476" s="625"/>
      <c r="G476" s="32" t="s">
        <v>69</v>
      </c>
      <c r="H476" s="33" t="s">
        <v>933</v>
      </c>
      <c r="I476" s="185" t="s">
        <v>2050</v>
      </c>
      <c r="J476" s="33" t="s">
        <v>934</v>
      </c>
      <c r="K476" s="34">
        <v>0</v>
      </c>
      <c r="L476" s="143"/>
      <c r="M476" s="34">
        <v>0</v>
      </c>
      <c r="N476" s="144"/>
      <c r="O476" s="304"/>
      <c r="P476" s="10">
        <v>0</v>
      </c>
      <c r="Q476" s="146" t="s">
        <v>2632</v>
      </c>
    </row>
    <row r="477" spans="1:34" ht="18" customHeight="1" x14ac:dyDescent="0.15">
      <c r="A477" s="22" t="s">
        <v>922</v>
      </c>
      <c r="B477" s="32" t="s">
        <v>924</v>
      </c>
      <c r="C477" s="32" t="s">
        <v>923</v>
      </c>
      <c r="D477" s="623" t="s">
        <v>2235</v>
      </c>
      <c r="E477" s="624"/>
      <c r="F477" s="625"/>
      <c r="G477" s="32" t="s">
        <v>69</v>
      </c>
      <c r="H477" s="33" t="s">
        <v>935</v>
      </c>
      <c r="I477" s="185" t="s">
        <v>2051</v>
      </c>
      <c r="J477" s="33" t="s">
        <v>936</v>
      </c>
      <c r="K477" s="34">
        <v>50</v>
      </c>
      <c r="L477" s="143"/>
      <c r="M477" s="34">
        <v>0</v>
      </c>
      <c r="N477" s="144"/>
      <c r="O477" s="146"/>
      <c r="P477" s="10">
        <v>0</v>
      </c>
      <c r="Q477" s="146"/>
    </row>
    <row r="478" spans="1:34" ht="18" customHeight="1" x14ac:dyDescent="0.15">
      <c r="A478" s="22" t="s">
        <v>922</v>
      </c>
      <c r="B478" s="32" t="s">
        <v>924</v>
      </c>
      <c r="C478" s="32" t="s">
        <v>923</v>
      </c>
      <c r="D478" s="623" t="s">
        <v>2235</v>
      </c>
      <c r="E478" s="624"/>
      <c r="F478" s="625"/>
      <c r="G478" s="32" t="s">
        <v>69</v>
      </c>
      <c r="H478" s="33" t="s">
        <v>937</v>
      </c>
      <c r="I478" s="185" t="s">
        <v>2052</v>
      </c>
      <c r="J478" s="33" t="s">
        <v>938</v>
      </c>
      <c r="K478" s="34">
        <v>10</v>
      </c>
      <c r="L478" s="143"/>
      <c r="M478" s="34">
        <v>0</v>
      </c>
      <c r="N478" s="144"/>
      <c r="O478" s="146"/>
      <c r="P478" s="10">
        <v>0</v>
      </c>
      <c r="Q478" s="146"/>
    </row>
    <row r="479" spans="1:34" ht="18" customHeight="1" x14ac:dyDescent="0.15">
      <c r="A479" s="22" t="s">
        <v>922</v>
      </c>
      <c r="B479" s="32" t="s">
        <v>924</v>
      </c>
      <c r="C479" s="32" t="s">
        <v>923</v>
      </c>
      <c r="D479" s="623" t="s">
        <v>2235</v>
      </c>
      <c r="E479" s="624"/>
      <c r="F479" s="625"/>
      <c r="G479" s="32" t="s">
        <v>69</v>
      </c>
      <c r="H479" s="33" t="s">
        <v>939</v>
      </c>
      <c r="I479" s="185" t="s">
        <v>2053</v>
      </c>
      <c r="J479" s="33" t="s">
        <v>940</v>
      </c>
      <c r="K479" s="34">
        <v>15</v>
      </c>
      <c r="L479" s="143"/>
      <c r="M479" s="34">
        <v>0</v>
      </c>
      <c r="N479" s="144"/>
      <c r="O479" s="146"/>
      <c r="P479" s="10">
        <v>0</v>
      </c>
      <c r="Q479" s="146"/>
    </row>
    <row r="480" spans="1:34" ht="18" customHeight="1" x14ac:dyDescent="0.15">
      <c r="A480" s="22" t="s">
        <v>922</v>
      </c>
      <c r="B480" s="32" t="s">
        <v>924</v>
      </c>
      <c r="C480" s="32" t="s">
        <v>923</v>
      </c>
      <c r="D480" s="623" t="s">
        <v>2235</v>
      </c>
      <c r="E480" s="624"/>
      <c r="F480" s="625"/>
      <c r="G480" s="32" t="s">
        <v>69</v>
      </c>
      <c r="H480" s="33" t="s">
        <v>941</v>
      </c>
      <c r="I480" s="185" t="s">
        <v>2054</v>
      </c>
      <c r="J480" s="33" t="s">
        <v>942</v>
      </c>
      <c r="K480" s="34">
        <v>5</v>
      </c>
      <c r="L480" s="143"/>
      <c r="M480" s="34">
        <v>0</v>
      </c>
      <c r="N480" s="144"/>
      <c r="O480" s="146"/>
      <c r="P480" s="10">
        <v>0</v>
      </c>
      <c r="Q480" s="146"/>
      <c r="AH480" s="10">
        <v>1</v>
      </c>
    </row>
    <row r="481" spans="1:34" ht="18" customHeight="1" x14ac:dyDescent="0.15">
      <c r="A481" s="22" t="s">
        <v>922</v>
      </c>
      <c r="B481" s="32" t="s">
        <v>924</v>
      </c>
      <c r="C481" s="32" t="s">
        <v>923</v>
      </c>
      <c r="D481" s="623" t="s">
        <v>2235</v>
      </c>
      <c r="E481" s="624"/>
      <c r="F481" s="625"/>
      <c r="G481" s="32" t="s">
        <v>69</v>
      </c>
      <c r="H481" s="33" t="s">
        <v>943</v>
      </c>
      <c r="I481" s="185" t="s">
        <v>2055</v>
      </c>
      <c r="J481" s="33" t="s">
        <v>944</v>
      </c>
      <c r="K481" s="34">
        <v>25</v>
      </c>
      <c r="L481" s="143"/>
      <c r="M481" s="34">
        <v>0</v>
      </c>
      <c r="N481" s="144"/>
      <c r="O481" s="146"/>
      <c r="P481" s="10">
        <v>0</v>
      </c>
      <c r="Q481" s="146"/>
    </row>
    <row r="482" spans="1:34" ht="18" customHeight="1" x14ac:dyDescent="0.15">
      <c r="A482" s="22" t="s">
        <v>922</v>
      </c>
      <c r="B482" s="32" t="s">
        <v>924</v>
      </c>
      <c r="C482" s="32" t="s">
        <v>923</v>
      </c>
      <c r="D482" s="623" t="s">
        <v>2235</v>
      </c>
      <c r="E482" s="624"/>
      <c r="F482" s="625"/>
      <c r="G482" s="32" t="s">
        <v>69</v>
      </c>
      <c r="H482" s="33" t="s">
        <v>945</v>
      </c>
      <c r="I482" s="185" t="s">
        <v>2056</v>
      </c>
      <c r="J482" s="33" t="s">
        <v>946</v>
      </c>
      <c r="K482" s="34">
        <v>25</v>
      </c>
      <c r="L482" s="143"/>
      <c r="M482" s="34">
        <v>0</v>
      </c>
      <c r="N482" s="144"/>
      <c r="O482" s="146"/>
      <c r="P482" s="10">
        <v>0</v>
      </c>
      <c r="Q482" s="146"/>
    </row>
    <row r="483" spans="1:34" ht="18" customHeight="1" x14ac:dyDescent="0.15">
      <c r="A483" s="22" t="s">
        <v>922</v>
      </c>
      <c r="B483" s="32" t="s">
        <v>924</v>
      </c>
      <c r="C483" s="32" t="s">
        <v>923</v>
      </c>
      <c r="D483" s="623" t="s">
        <v>2235</v>
      </c>
      <c r="E483" s="624"/>
      <c r="F483" s="625"/>
      <c r="G483" s="32" t="s">
        <v>69</v>
      </c>
      <c r="H483" s="33" t="s">
        <v>947</v>
      </c>
      <c r="I483" s="185" t="s">
        <v>2057</v>
      </c>
      <c r="J483" s="33" t="s">
        <v>948</v>
      </c>
      <c r="K483" s="34">
        <v>30</v>
      </c>
      <c r="L483" s="143"/>
      <c r="M483" s="34">
        <v>0</v>
      </c>
      <c r="N483" s="144"/>
      <c r="O483" s="146"/>
      <c r="P483" s="10">
        <v>0</v>
      </c>
      <c r="Q483" s="146"/>
    </row>
    <row r="484" spans="1:34" ht="18" customHeight="1" x14ac:dyDescent="0.15">
      <c r="A484" s="22" t="s">
        <v>922</v>
      </c>
      <c r="B484" s="32" t="s">
        <v>924</v>
      </c>
      <c r="C484" s="32" t="s">
        <v>923</v>
      </c>
      <c r="D484" s="623" t="s">
        <v>2235</v>
      </c>
      <c r="E484" s="624"/>
      <c r="F484" s="625"/>
      <c r="G484" s="32" t="s">
        <v>69</v>
      </c>
      <c r="H484" s="33" t="s">
        <v>949</v>
      </c>
      <c r="I484" s="185" t="s">
        <v>2058</v>
      </c>
      <c r="J484" s="33" t="s">
        <v>950</v>
      </c>
      <c r="K484" s="34">
        <v>5</v>
      </c>
      <c r="L484" s="143"/>
      <c r="M484" s="34">
        <v>0</v>
      </c>
      <c r="N484" s="144"/>
      <c r="O484" s="146"/>
      <c r="P484" s="10">
        <v>0</v>
      </c>
      <c r="Q484" s="146"/>
    </row>
    <row r="485" spans="1:34" ht="18" customHeight="1" x14ac:dyDescent="0.15">
      <c r="A485" s="22" t="s">
        <v>922</v>
      </c>
      <c r="B485" s="32" t="s">
        <v>924</v>
      </c>
      <c r="C485" s="32" t="s">
        <v>923</v>
      </c>
      <c r="D485" s="623" t="s">
        <v>2235</v>
      </c>
      <c r="E485" s="624"/>
      <c r="F485" s="625"/>
      <c r="G485" s="32" t="s">
        <v>69</v>
      </c>
      <c r="H485" s="33" t="s">
        <v>951</v>
      </c>
      <c r="I485" s="185" t="s">
        <v>2059</v>
      </c>
      <c r="J485" s="33" t="s">
        <v>952</v>
      </c>
      <c r="K485" s="34">
        <v>10</v>
      </c>
      <c r="L485" s="143"/>
      <c r="M485" s="34">
        <v>0</v>
      </c>
      <c r="N485" s="144"/>
      <c r="O485" s="146"/>
      <c r="P485" s="10">
        <v>0</v>
      </c>
      <c r="Q485" s="146"/>
    </row>
    <row r="486" spans="1:34" ht="18" customHeight="1" x14ac:dyDescent="0.15">
      <c r="A486" s="22" t="s">
        <v>922</v>
      </c>
      <c r="B486" s="32" t="s">
        <v>924</v>
      </c>
      <c r="C486" s="32" t="s">
        <v>923</v>
      </c>
      <c r="D486" s="623" t="s">
        <v>2235</v>
      </c>
      <c r="E486" s="624"/>
      <c r="F486" s="625"/>
      <c r="G486" s="32" t="s">
        <v>69</v>
      </c>
      <c r="H486" s="33" t="s">
        <v>953</v>
      </c>
      <c r="I486" s="185" t="s">
        <v>2060</v>
      </c>
      <c r="J486" s="33" t="s">
        <v>954</v>
      </c>
      <c r="K486" s="34">
        <v>15</v>
      </c>
      <c r="L486" s="143"/>
      <c r="M486" s="34">
        <v>0</v>
      </c>
      <c r="N486" s="144"/>
      <c r="O486" s="146"/>
      <c r="P486" s="10">
        <v>0</v>
      </c>
      <c r="Q486" s="146"/>
    </row>
    <row r="487" spans="1:34" ht="18" customHeight="1" x14ac:dyDescent="0.15">
      <c r="A487" s="22" t="s">
        <v>922</v>
      </c>
      <c r="B487" s="32" t="s">
        <v>924</v>
      </c>
      <c r="C487" s="32" t="s">
        <v>923</v>
      </c>
      <c r="D487" s="623" t="s">
        <v>2235</v>
      </c>
      <c r="E487" s="624"/>
      <c r="F487" s="625"/>
      <c r="G487" s="32" t="s">
        <v>69</v>
      </c>
      <c r="H487" s="33" t="s">
        <v>955</v>
      </c>
      <c r="I487" s="185" t="s">
        <v>2061</v>
      </c>
      <c r="J487" s="91" t="s">
        <v>956</v>
      </c>
      <c r="K487" s="34">
        <v>0</v>
      </c>
      <c r="L487" s="143"/>
      <c r="M487" s="34">
        <v>0</v>
      </c>
      <c r="N487" s="144"/>
      <c r="O487" s="304"/>
      <c r="P487" s="10">
        <v>0</v>
      </c>
      <c r="Q487" s="304" t="s">
        <v>2595</v>
      </c>
    </row>
    <row r="488" spans="1:34" ht="18" customHeight="1" x14ac:dyDescent="0.15">
      <c r="A488" s="85" t="s">
        <v>2153</v>
      </c>
      <c r="B488" s="32" t="s">
        <v>924</v>
      </c>
      <c r="C488" s="32" t="s">
        <v>923</v>
      </c>
      <c r="D488" s="623" t="s">
        <v>2235</v>
      </c>
      <c r="E488" s="624"/>
      <c r="F488" s="625"/>
      <c r="G488" s="32" t="s">
        <v>69</v>
      </c>
      <c r="H488" s="33" t="s">
        <v>957</v>
      </c>
      <c r="I488" s="185" t="s">
        <v>2062</v>
      </c>
      <c r="J488" s="91" t="s">
        <v>958</v>
      </c>
      <c r="K488" s="34">
        <v>20</v>
      </c>
      <c r="L488" s="143"/>
      <c r="M488" s="34">
        <v>0</v>
      </c>
      <c r="N488" s="144"/>
      <c r="O488" s="304"/>
      <c r="P488" s="10">
        <v>0</v>
      </c>
      <c r="Q488" s="304" t="s">
        <v>2596</v>
      </c>
    </row>
    <row r="489" spans="1:34" ht="18" customHeight="1" x14ac:dyDescent="0.15">
      <c r="A489" s="22" t="s">
        <v>959</v>
      </c>
      <c r="B489" s="23"/>
      <c r="C489" s="24" t="s">
        <v>960</v>
      </c>
      <c r="D489" s="467" t="s">
        <v>2454</v>
      </c>
      <c r="E489" s="468"/>
      <c r="F489" s="469"/>
      <c r="G489" s="24"/>
      <c r="H489" s="24"/>
      <c r="I489" s="183"/>
      <c r="J489" s="23" t="s">
        <v>66</v>
      </c>
      <c r="K489" s="25">
        <f>SUM(SUMIFS(K490:K495,$G490:$G495,{"0","1"}))</f>
        <v>165</v>
      </c>
      <c r="L489" s="217">
        <f>SUM(SUMIFS(L490:L495,$G490:$G495,{"0","1"}))</f>
        <v>0</v>
      </c>
      <c r="M489" s="25">
        <f>SUM(SUMIFS(M490:M495,$G490:$G495,{"0","1"}))</f>
        <v>0</v>
      </c>
      <c r="N489" s="40">
        <f>SUM(SUMIFS(N490:N495,$G490:$G495,{"0","1"}))</f>
        <v>0</v>
      </c>
      <c r="O489" s="41"/>
      <c r="P489" s="10">
        <v>2</v>
      </c>
      <c r="Q489" s="41"/>
    </row>
    <row r="490" spans="1:34" ht="18" customHeight="1" x14ac:dyDescent="0.15">
      <c r="A490" s="22" t="s">
        <v>959</v>
      </c>
      <c r="B490" s="32" t="s">
        <v>961</v>
      </c>
      <c r="C490" s="32" t="s">
        <v>960</v>
      </c>
      <c r="D490" s="626" t="s">
        <v>2236</v>
      </c>
      <c r="E490" s="627"/>
      <c r="F490" s="628"/>
      <c r="G490" s="32" t="s">
        <v>69</v>
      </c>
      <c r="H490" s="33" t="s">
        <v>962</v>
      </c>
      <c r="I490" s="185" t="s">
        <v>2063</v>
      </c>
      <c r="J490" s="33" t="s">
        <v>963</v>
      </c>
      <c r="K490" s="34">
        <v>25</v>
      </c>
      <c r="L490" s="143"/>
      <c r="M490" s="34">
        <v>0</v>
      </c>
      <c r="N490" s="144"/>
      <c r="O490" s="146"/>
      <c r="P490" s="10">
        <v>0</v>
      </c>
      <c r="Q490" s="146"/>
    </row>
    <row r="491" spans="1:34" ht="18" customHeight="1" x14ac:dyDescent="0.15">
      <c r="A491" s="22" t="s">
        <v>959</v>
      </c>
      <c r="B491" s="32" t="s">
        <v>961</v>
      </c>
      <c r="C491" s="32" t="s">
        <v>960</v>
      </c>
      <c r="D491" s="626" t="s">
        <v>2236</v>
      </c>
      <c r="E491" s="627"/>
      <c r="F491" s="628"/>
      <c r="G491" s="32" t="s">
        <v>69</v>
      </c>
      <c r="H491" s="33" t="s">
        <v>964</v>
      </c>
      <c r="I491" s="185" t="s">
        <v>2064</v>
      </c>
      <c r="J491" s="33" t="s">
        <v>965</v>
      </c>
      <c r="K491" s="34">
        <v>40</v>
      </c>
      <c r="L491" s="143"/>
      <c r="M491" s="34">
        <v>0</v>
      </c>
      <c r="N491" s="144"/>
      <c r="O491" s="146"/>
      <c r="P491" s="10">
        <v>0</v>
      </c>
      <c r="Q491" s="146"/>
    </row>
    <row r="492" spans="1:34" ht="18" customHeight="1" x14ac:dyDescent="0.15">
      <c r="A492" s="22" t="s">
        <v>959</v>
      </c>
      <c r="B492" s="32" t="s">
        <v>961</v>
      </c>
      <c r="C492" s="32" t="s">
        <v>960</v>
      </c>
      <c r="D492" s="626" t="s">
        <v>2236</v>
      </c>
      <c r="E492" s="627"/>
      <c r="F492" s="628"/>
      <c r="G492" s="32" t="s">
        <v>69</v>
      </c>
      <c r="H492" s="33" t="s">
        <v>966</v>
      </c>
      <c r="I492" s="185" t="s">
        <v>2065</v>
      </c>
      <c r="J492" s="33" t="s">
        <v>967</v>
      </c>
      <c r="K492" s="34">
        <v>30</v>
      </c>
      <c r="L492" s="143"/>
      <c r="M492" s="34">
        <v>0</v>
      </c>
      <c r="N492" s="144"/>
      <c r="O492" s="146"/>
      <c r="P492" s="10">
        <v>0</v>
      </c>
      <c r="Q492" s="146"/>
    </row>
    <row r="493" spans="1:34" ht="18" customHeight="1" x14ac:dyDescent="0.15">
      <c r="A493" s="22" t="s">
        <v>959</v>
      </c>
      <c r="B493" s="32" t="s">
        <v>961</v>
      </c>
      <c r="C493" s="32" t="s">
        <v>960</v>
      </c>
      <c r="D493" s="626" t="s">
        <v>2236</v>
      </c>
      <c r="E493" s="627"/>
      <c r="F493" s="628"/>
      <c r="G493" s="32" t="s">
        <v>69</v>
      </c>
      <c r="H493" s="33" t="s">
        <v>968</v>
      </c>
      <c r="I493" s="185" t="s">
        <v>2066</v>
      </c>
      <c r="J493" s="33" t="s">
        <v>969</v>
      </c>
      <c r="K493" s="34">
        <v>20</v>
      </c>
      <c r="L493" s="143"/>
      <c r="M493" s="34">
        <v>0</v>
      </c>
      <c r="N493" s="144"/>
      <c r="O493" s="146"/>
      <c r="P493" s="10">
        <v>0</v>
      </c>
      <c r="Q493" s="146"/>
      <c r="AH493" s="10">
        <v>1</v>
      </c>
    </row>
    <row r="494" spans="1:34" ht="18" customHeight="1" x14ac:dyDescent="0.15">
      <c r="A494" s="22" t="s">
        <v>959</v>
      </c>
      <c r="B494" s="32" t="s">
        <v>961</v>
      </c>
      <c r="C494" s="32" t="s">
        <v>960</v>
      </c>
      <c r="D494" s="626" t="s">
        <v>2236</v>
      </c>
      <c r="E494" s="627"/>
      <c r="F494" s="628"/>
      <c r="G494" s="32" t="s">
        <v>69</v>
      </c>
      <c r="H494" s="33" t="s">
        <v>970</v>
      </c>
      <c r="I494" s="185" t="s">
        <v>2067</v>
      </c>
      <c r="J494" s="33" t="s">
        <v>971</v>
      </c>
      <c r="K494" s="34">
        <v>20</v>
      </c>
      <c r="L494" s="143"/>
      <c r="M494" s="34">
        <v>0</v>
      </c>
      <c r="N494" s="144"/>
      <c r="O494" s="146"/>
      <c r="P494" s="10">
        <v>0</v>
      </c>
      <c r="Q494" s="146"/>
    </row>
    <row r="495" spans="1:34" ht="18" customHeight="1" x14ac:dyDescent="0.15">
      <c r="A495" s="85" t="s">
        <v>2154</v>
      </c>
      <c r="B495" s="32" t="s">
        <v>961</v>
      </c>
      <c r="C495" s="32" t="s">
        <v>960</v>
      </c>
      <c r="D495" s="626" t="s">
        <v>2236</v>
      </c>
      <c r="E495" s="627"/>
      <c r="F495" s="628"/>
      <c r="G495" s="32" t="s">
        <v>69</v>
      </c>
      <c r="H495" s="33" t="s">
        <v>972</v>
      </c>
      <c r="I495" s="185" t="s">
        <v>2068</v>
      </c>
      <c r="J495" s="33" t="s">
        <v>2069</v>
      </c>
      <c r="K495" s="34">
        <v>30</v>
      </c>
      <c r="L495" s="143"/>
      <c r="M495" s="34">
        <v>0</v>
      </c>
      <c r="N495" s="144"/>
      <c r="O495" s="146"/>
      <c r="P495" s="10">
        <v>0</v>
      </c>
      <c r="Q495" s="146"/>
    </row>
    <row r="496" spans="1:34" ht="18" customHeight="1" x14ac:dyDescent="0.15">
      <c r="A496" s="22" t="s">
        <v>973</v>
      </c>
      <c r="B496" s="23"/>
      <c r="C496" s="24" t="s">
        <v>974</v>
      </c>
      <c r="D496" s="467" t="s">
        <v>2455</v>
      </c>
      <c r="E496" s="468"/>
      <c r="F496" s="469"/>
      <c r="G496" s="24"/>
      <c r="H496" s="24"/>
      <c r="I496" s="183"/>
      <c r="J496" s="23" t="s">
        <v>66</v>
      </c>
      <c r="K496" s="25">
        <f>SUM(SUMIFS(K497:K515,$G497:$G515,{"0","1"}))</f>
        <v>440</v>
      </c>
      <c r="L496" s="217">
        <f>SUM(SUMIFS(L497:L515,$G497:$G515,{"0","1"}))</f>
        <v>0</v>
      </c>
      <c r="M496" s="25">
        <f>SUM(SUMIFS(M497:M515,$G497:$G515,{"0","1"}))</f>
        <v>60</v>
      </c>
      <c r="N496" s="40">
        <f>SUM(SUMIFS(N497:N515,$G497:$G515,{"0","1"}))</f>
        <v>0</v>
      </c>
      <c r="O496" s="41"/>
      <c r="P496" s="10">
        <v>2</v>
      </c>
      <c r="Q496" s="41"/>
    </row>
    <row r="497" spans="1:35" ht="18" customHeight="1" x14ac:dyDescent="0.15">
      <c r="A497" s="22" t="s">
        <v>973</v>
      </c>
      <c r="B497" s="32" t="s">
        <v>975</v>
      </c>
      <c r="C497" s="32" t="s">
        <v>974</v>
      </c>
      <c r="D497" s="629" t="s">
        <v>2237</v>
      </c>
      <c r="E497" s="630"/>
      <c r="F497" s="631"/>
      <c r="G497" s="32" t="s">
        <v>69</v>
      </c>
      <c r="H497" s="33" t="s">
        <v>976</v>
      </c>
      <c r="I497" s="185" t="s">
        <v>2070</v>
      </c>
      <c r="J497" s="33" t="s">
        <v>977</v>
      </c>
      <c r="K497" s="34">
        <v>25</v>
      </c>
      <c r="L497" s="143"/>
      <c r="M497" s="34">
        <v>0</v>
      </c>
      <c r="N497" s="144"/>
      <c r="O497" s="146"/>
      <c r="P497" s="10">
        <v>0</v>
      </c>
      <c r="Q497" s="146"/>
    </row>
    <row r="498" spans="1:35" ht="18" customHeight="1" x14ac:dyDescent="0.15">
      <c r="A498" s="22" t="s">
        <v>973</v>
      </c>
      <c r="B498" s="32" t="s">
        <v>975</v>
      </c>
      <c r="C498" s="32" t="s">
        <v>974</v>
      </c>
      <c r="D498" s="629" t="s">
        <v>2237</v>
      </c>
      <c r="E498" s="630"/>
      <c r="F498" s="631"/>
      <c r="G498" s="32" t="s">
        <v>69</v>
      </c>
      <c r="H498" s="33" t="s">
        <v>978</v>
      </c>
      <c r="I498" s="185" t="s">
        <v>2071</v>
      </c>
      <c r="J498" s="33" t="s">
        <v>979</v>
      </c>
      <c r="K498" s="34">
        <v>15</v>
      </c>
      <c r="L498" s="143"/>
      <c r="M498" s="34">
        <v>0</v>
      </c>
      <c r="N498" s="144"/>
      <c r="O498" s="146"/>
      <c r="P498" s="10">
        <v>0</v>
      </c>
      <c r="Q498" s="146"/>
    </row>
    <row r="499" spans="1:35" ht="15.75" customHeight="1" x14ac:dyDescent="0.15">
      <c r="A499" s="22" t="s">
        <v>973</v>
      </c>
      <c r="B499" s="32" t="s">
        <v>975</v>
      </c>
      <c r="C499" s="32" t="s">
        <v>974</v>
      </c>
      <c r="D499" s="629" t="s">
        <v>2237</v>
      </c>
      <c r="E499" s="630"/>
      <c r="F499" s="631"/>
      <c r="G499" s="32" t="s">
        <v>69</v>
      </c>
      <c r="H499" s="33" t="s">
        <v>980</v>
      </c>
      <c r="I499" s="185" t="s">
        <v>2072</v>
      </c>
      <c r="J499" s="88" t="s">
        <v>981</v>
      </c>
      <c r="K499" s="89">
        <v>20</v>
      </c>
      <c r="L499" s="143"/>
      <c r="M499" s="92">
        <v>0</v>
      </c>
      <c r="N499" s="212"/>
      <c r="O499" s="299"/>
      <c r="P499" s="10">
        <v>0</v>
      </c>
      <c r="Q499" s="299"/>
    </row>
    <row r="500" spans="1:35" ht="18" hidden="1" customHeight="1" x14ac:dyDescent="0.15">
      <c r="A500" s="22" t="s">
        <v>973</v>
      </c>
      <c r="B500" s="32" t="s">
        <v>975</v>
      </c>
      <c r="C500" s="32" t="s">
        <v>974</v>
      </c>
      <c r="D500" s="638" t="s">
        <v>2237</v>
      </c>
      <c r="E500" s="639"/>
      <c r="F500" s="640"/>
      <c r="G500" s="32" t="s">
        <v>69</v>
      </c>
      <c r="H500" s="33" t="s">
        <v>982</v>
      </c>
      <c r="I500" s="185" t="s">
        <v>2073</v>
      </c>
      <c r="J500" s="91" t="s">
        <v>983</v>
      </c>
      <c r="K500" s="92">
        <v>0</v>
      </c>
      <c r="L500" s="143"/>
      <c r="M500" s="34">
        <v>0</v>
      </c>
      <c r="N500" s="144"/>
      <c r="O500" s="146"/>
      <c r="P500" s="10">
        <v>0</v>
      </c>
      <c r="Q500" s="146" t="s">
        <v>2343</v>
      </c>
      <c r="AI500" s="10">
        <v>2</v>
      </c>
    </row>
    <row r="501" spans="1:35" ht="18" customHeight="1" x14ac:dyDescent="0.15">
      <c r="A501" s="22" t="s">
        <v>973</v>
      </c>
      <c r="B501" s="32" t="s">
        <v>975</v>
      </c>
      <c r="C501" s="32" t="s">
        <v>974</v>
      </c>
      <c r="D501" s="629" t="s">
        <v>2237</v>
      </c>
      <c r="E501" s="630"/>
      <c r="F501" s="631"/>
      <c r="G501" s="32" t="s">
        <v>69</v>
      </c>
      <c r="H501" s="33" t="s">
        <v>984</v>
      </c>
      <c r="I501" s="185" t="s">
        <v>2074</v>
      </c>
      <c r="J501" s="33" t="s">
        <v>985</v>
      </c>
      <c r="K501" s="34">
        <v>30</v>
      </c>
      <c r="L501" s="143"/>
      <c r="M501" s="34">
        <v>0</v>
      </c>
      <c r="N501" s="144"/>
      <c r="O501" s="146"/>
      <c r="P501" s="10">
        <v>0</v>
      </c>
      <c r="Q501" s="146"/>
    </row>
    <row r="502" spans="1:35" ht="18" customHeight="1" x14ac:dyDescent="0.15">
      <c r="A502" s="22" t="s">
        <v>973</v>
      </c>
      <c r="B502" s="32" t="s">
        <v>975</v>
      </c>
      <c r="C502" s="32" t="s">
        <v>974</v>
      </c>
      <c r="D502" s="629" t="s">
        <v>2237</v>
      </c>
      <c r="E502" s="630"/>
      <c r="F502" s="631"/>
      <c r="G502" s="32" t="s">
        <v>69</v>
      </c>
      <c r="H502" s="33" t="s">
        <v>986</v>
      </c>
      <c r="I502" s="185" t="s">
        <v>2075</v>
      </c>
      <c r="J502" s="33" t="s">
        <v>987</v>
      </c>
      <c r="K502" s="34">
        <v>150</v>
      </c>
      <c r="L502" s="143"/>
      <c r="M502" s="34">
        <v>60</v>
      </c>
      <c r="N502" s="144"/>
      <c r="O502" s="146"/>
      <c r="P502" s="10">
        <v>0</v>
      </c>
      <c r="Q502" s="146"/>
    </row>
    <row r="503" spans="1:35" ht="18" customHeight="1" x14ac:dyDescent="0.15">
      <c r="A503" s="22" t="s">
        <v>973</v>
      </c>
      <c r="B503" s="32" t="s">
        <v>975</v>
      </c>
      <c r="C503" s="32" t="s">
        <v>974</v>
      </c>
      <c r="D503" s="629" t="s">
        <v>2237</v>
      </c>
      <c r="E503" s="630"/>
      <c r="F503" s="631"/>
      <c r="G503" s="32" t="s">
        <v>69</v>
      </c>
      <c r="H503" s="33" t="s">
        <v>988</v>
      </c>
      <c r="I503" s="185" t="s">
        <v>2076</v>
      </c>
      <c r="J503" s="33" t="s">
        <v>989</v>
      </c>
      <c r="K503" s="34">
        <v>30</v>
      </c>
      <c r="L503" s="143"/>
      <c r="M503" s="34">
        <v>0</v>
      </c>
      <c r="N503" s="144"/>
      <c r="O503" s="146"/>
      <c r="P503" s="10">
        <v>0</v>
      </c>
      <c r="Q503" s="146"/>
    </row>
    <row r="504" spans="1:35" ht="18" customHeight="1" x14ac:dyDescent="0.15">
      <c r="A504" s="22" t="s">
        <v>973</v>
      </c>
      <c r="B504" s="32" t="s">
        <v>975</v>
      </c>
      <c r="C504" s="32" t="s">
        <v>974</v>
      </c>
      <c r="D504" s="629" t="s">
        <v>2237</v>
      </c>
      <c r="E504" s="630"/>
      <c r="F504" s="631"/>
      <c r="G504" s="32" t="s">
        <v>69</v>
      </c>
      <c r="H504" s="33" t="s">
        <v>990</v>
      </c>
      <c r="I504" s="185" t="s">
        <v>2077</v>
      </c>
      <c r="J504" s="33" t="s">
        <v>991</v>
      </c>
      <c r="K504" s="34">
        <v>20</v>
      </c>
      <c r="L504" s="143"/>
      <c r="M504" s="34">
        <v>0</v>
      </c>
      <c r="N504" s="144"/>
      <c r="O504" s="146"/>
      <c r="P504" s="10">
        <v>0</v>
      </c>
      <c r="Q504" s="146"/>
      <c r="AH504" s="10">
        <v>1</v>
      </c>
    </row>
    <row r="505" spans="1:35" ht="18" customHeight="1" x14ac:dyDescent="0.15">
      <c r="A505" s="22" t="s">
        <v>973</v>
      </c>
      <c r="B505" s="32" t="s">
        <v>975</v>
      </c>
      <c r="C505" s="32" t="s">
        <v>974</v>
      </c>
      <c r="D505" s="629" t="s">
        <v>2237</v>
      </c>
      <c r="E505" s="630"/>
      <c r="F505" s="631"/>
      <c r="G505" s="32" t="s">
        <v>69</v>
      </c>
      <c r="H505" s="33" t="s">
        <v>992</v>
      </c>
      <c r="I505" s="185" t="s">
        <v>2078</v>
      </c>
      <c r="J505" s="191" t="s">
        <v>993</v>
      </c>
      <c r="K505" s="34">
        <v>25</v>
      </c>
      <c r="L505" s="143"/>
      <c r="M505" s="34">
        <v>0</v>
      </c>
      <c r="N505" s="144"/>
      <c r="O505" s="146"/>
      <c r="P505" s="10">
        <v>0</v>
      </c>
      <c r="Q505" s="146"/>
    </row>
    <row r="506" spans="1:35" ht="18" customHeight="1" x14ac:dyDescent="0.15">
      <c r="A506" s="22" t="s">
        <v>973</v>
      </c>
      <c r="B506" s="32" t="s">
        <v>975</v>
      </c>
      <c r="C506" s="32" t="s">
        <v>974</v>
      </c>
      <c r="D506" s="629" t="s">
        <v>2237</v>
      </c>
      <c r="E506" s="630"/>
      <c r="F506" s="631"/>
      <c r="G506" s="32" t="s">
        <v>69</v>
      </c>
      <c r="H506" s="33" t="s">
        <v>994</v>
      </c>
      <c r="I506" s="185" t="s">
        <v>2079</v>
      </c>
      <c r="J506" s="33" t="s">
        <v>995</v>
      </c>
      <c r="K506" s="34">
        <v>10</v>
      </c>
      <c r="L506" s="143"/>
      <c r="M506" s="34">
        <v>0</v>
      </c>
      <c r="N506" s="144"/>
      <c r="O506" s="146"/>
      <c r="P506" s="10">
        <v>0</v>
      </c>
      <c r="Q506" s="146"/>
    </row>
    <row r="507" spans="1:35" ht="18" customHeight="1" x14ac:dyDescent="0.15">
      <c r="A507" s="22" t="s">
        <v>973</v>
      </c>
      <c r="B507" s="32" t="s">
        <v>975</v>
      </c>
      <c r="C507" s="32" t="s">
        <v>974</v>
      </c>
      <c r="D507" s="629" t="s">
        <v>2237</v>
      </c>
      <c r="E507" s="630"/>
      <c r="F507" s="631"/>
      <c r="G507" s="32" t="s">
        <v>69</v>
      </c>
      <c r="H507" s="33" t="s">
        <v>996</v>
      </c>
      <c r="I507" s="185" t="s">
        <v>2080</v>
      </c>
      <c r="J507" s="33" t="s">
        <v>997</v>
      </c>
      <c r="K507" s="34">
        <v>5</v>
      </c>
      <c r="L507" s="143"/>
      <c r="M507" s="34">
        <v>0</v>
      </c>
      <c r="N507" s="144"/>
      <c r="O507" s="146"/>
      <c r="P507" s="10">
        <v>0</v>
      </c>
      <c r="Q507" s="146"/>
    </row>
    <row r="508" spans="1:35" ht="18" customHeight="1" x14ac:dyDescent="0.15">
      <c r="A508" s="22" t="s">
        <v>973</v>
      </c>
      <c r="B508" s="32" t="s">
        <v>975</v>
      </c>
      <c r="C508" s="32" t="s">
        <v>974</v>
      </c>
      <c r="D508" s="629" t="s">
        <v>2237</v>
      </c>
      <c r="E508" s="630"/>
      <c r="F508" s="631"/>
      <c r="G508" s="32" t="s">
        <v>69</v>
      </c>
      <c r="H508" s="33" t="s">
        <v>998</v>
      </c>
      <c r="I508" s="185" t="s">
        <v>2081</v>
      </c>
      <c r="J508" s="33" t="s">
        <v>999</v>
      </c>
      <c r="K508" s="34">
        <v>20</v>
      </c>
      <c r="L508" s="143"/>
      <c r="M508" s="34">
        <v>0</v>
      </c>
      <c r="N508" s="144"/>
      <c r="O508" s="146"/>
      <c r="P508" s="10">
        <v>0</v>
      </c>
      <c r="Q508" s="146"/>
    </row>
    <row r="509" spans="1:35" ht="18" customHeight="1" x14ac:dyDescent="0.15">
      <c r="A509" s="22" t="s">
        <v>973</v>
      </c>
      <c r="B509" s="32" t="s">
        <v>975</v>
      </c>
      <c r="C509" s="32" t="s">
        <v>974</v>
      </c>
      <c r="D509" s="629" t="s">
        <v>2237</v>
      </c>
      <c r="E509" s="630"/>
      <c r="F509" s="631"/>
      <c r="G509" s="32" t="s">
        <v>69</v>
      </c>
      <c r="H509" s="33" t="s">
        <v>1000</v>
      </c>
      <c r="I509" s="185" t="s">
        <v>2082</v>
      </c>
      <c r="J509" s="33" t="s">
        <v>1001</v>
      </c>
      <c r="K509" s="34">
        <v>5</v>
      </c>
      <c r="L509" s="143"/>
      <c r="M509" s="34">
        <v>0</v>
      </c>
      <c r="N509" s="144"/>
      <c r="O509" s="146"/>
      <c r="P509" s="10">
        <v>0</v>
      </c>
      <c r="Q509" s="146"/>
    </row>
    <row r="510" spans="1:35" ht="18" customHeight="1" x14ac:dyDescent="0.15">
      <c r="A510" s="22" t="s">
        <v>973</v>
      </c>
      <c r="B510" s="32" t="s">
        <v>975</v>
      </c>
      <c r="C510" s="32" t="s">
        <v>974</v>
      </c>
      <c r="D510" s="629" t="s">
        <v>2237</v>
      </c>
      <c r="E510" s="630"/>
      <c r="F510" s="631"/>
      <c r="G510" s="32" t="s">
        <v>69</v>
      </c>
      <c r="H510" s="33" t="s">
        <v>1002</v>
      </c>
      <c r="I510" s="185" t="s">
        <v>2083</v>
      </c>
      <c r="J510" s="33" t="s">
        <v>1003</v>
      </c>
      <c r="K510" s="34">
        <v>15</v>
      </c>
      <c r="L510" s="143"/>
      <c r="M510" s="34">
        <v>0</v>
      </c>
      <c r="N510" s="144"/>
      <c r="O510" s="146"/>
      <c r="P510" s="10">
        <v>0</v>
      </c>
      <c r="Q510" s="146"/>
    </row>
    <row r="511" spans="1:35" ht="18" customHeight="1" x14ac:dyDescent="0.15">
      <c r="A511" s="22" t="s">
        <v>973</v>
      </c>
      <c r="B511" s="32" t="s">
        <v>975</v>
      </c>
      <c r="C511" s="32" t="s">
        <v>974</v>
      </c>
      <c r="D511" s="629" t="s">
        <v>2237</v>
      </c>
      <c r="E511" s="630"/>
      <c r="F511" s="631"/>
      <c r="G511" s="32" t="s">
        <v>69</v>
      </c>
      <c r="H511" s="33" t="s">
        <v>1004</v>
      </c>
      <c r="I511" s="185" t="s">
        <v>2084</v>
      </c>
      <c r="J511" s="33" t="s">
        <v>1005</v>
      </c>
      <c r="K511" s="34">
        <v>5</v>
      </c>
      <c r="L511" s="143"/>
      <c r="M511" s="34">
        <v>0</v>
      </c>
      <c r="N511" s="144"/>
      <c r="O511" s="146"/>
      <c r="P511" s="10">
        <v>0</v>
      </c>
      <c r="Q511" s="146"/>
    </row>
    <row r="512" spans="1:35" ht="18" customHeight="1" x14ac:dyDescent="0.15">
      <c r="A512" s="22" t="s">
        <v>973</v>
      </c>
      <c r="B512" s="32" t="s">
        <v>975</v>
      </c>
      <c r="C512" s="32" t="s">
        <v>974</v>
      </c>
      <c r="D512" s="629" t="s">
        <v>2237</v>
      </c>
      <c r="E512" s="630"/>
      <c r="F512" s="631"/>
      <c r="G512" s="32" t="s">
        <v>69</v>
      </c>
      <c r="H512" s="33" t="s">
        <v>1006</v>
      </c>
      <c r="I512" s="185" t="s">
        <v>2085</v>
      </c>
      <c r="J512" s="33" t="s">
        <v>1007</v>
      </c>
      <c r="K512" s="34">
        <v>10</v>
      </c>
      <c r="L512" s="143"/>
      <c r="M512" s="34">
        <v>0</v>
      </c>
      <c r="N512" s="144"/>
      <c r="O512" s="146"/>
      <c r="P512" s="10">
        <v>0</v>
      </c>
      <c r="Q512" s="146"/>
    </row>
    <row r="513" spans="1:34" ht="18" customHeight="1" x14ac:dyDescent="0.15">
      <c r="A513" s="22" t="s">
        <v>973</v>
      </c>
      <c r="B513" s="32" t="s">
        <v>975</v>
      </c>
      <c r="C513" s="32" t="s">
        <v>974</v>
      </c>
      <c r="D513" s="629" t="s">
        <v>2237</v>
      </c>
      <c r="E513" s="630"/>
      <c r="F513" s="631"/>
      <c r="G513" s="32" t="s">
        <v>69</v>
      </c>
      <c r="H513" s="33" t="s">
        <v>1008</v>
      </c>
      <c r="I513" s="185" t="s">
        <v>2086</v>
      </c>
      <c r="J513" s="33" t="s">
        <v>1009</v>
      </c>
      <c r="K513" s="34">
        <v>15</v>
      </c>
      <c r="L513" s="143"/>
      <c r="M513" s="34">
        <v>0</v>
      </c>
      <c r="N513" s="144"/>
      <c r="O513" s="146"/>
      <c r="P513" s="10">
        <v>0</v>
      </c>
      <c r="Q513" s="146"/>
    </row>
    <row r="514" spans="1:34" ht="18" customHeight="1" x14ac:dyDescent="0.15">
      <c r="A514" s="22" t="s">
        <v>973</v>
      </c>
      <c r="B514" s="32" t="s">
        <v>975</v>
      </c>
      <c r="C514" s="32" t="s">
        <v>974</v>
      </c>
      <c r="D514" s="629" t="s">
        <v>2237</v>
      </c>
      <c r="E514" s="630"/>
      <c r="F514" s="631"/>
      <c r="G514" s="32" t="s">
        <v>69</v>
      </c>
      <c r="H514" s="33" t="s">
        <v>1010</v>
      </c>
      <c r="I514" s="185" t="s">
        <v>2087</v>
      </c>
      <c r="J514" s="33" t="s">
        <v>1011</v>
      </c>
      <c r="K514" s="34">
        <v>25</v>
      </c>
      <c r="L514" s="143"/>
      <c r="M514" s="34">
        <v>0</v>
      </c>
      <c r="N514" s="144"/>
      <c r="O514" s="146"/>
      <c r="P514" s="10">
        <v>0</v>
      </c>
      <c r="Q514" s="146"/>
    </row>
    <row r="515" spans="1:34" ht="18" customHeight="1" x14ac:dyDescent="0.15">
      <c r="A515" s="85" t="s">
        <v>2155</v>
      </c>
      <c r="B515" s="32" t="s">
        <v>975</v>
      </c>
      <c r="C515" s="32" t="s">
        <v>974</v>
      </c>
      <c r="D515" s="629" t="s">
        <v>2237</v>
      </c>
      <c r="E515" s="630"/>
      <c r="F515" s="631"/>
      <c r="G515" s="32" t="s">
        <v>69</v>
      </c>
      <c r="H515" s="33" t="s">
        <v>1012</v>
      </c>
      <c r="I515" s="185" t="s">
        <v>2088</v>
      </c>
      <c r="J515" s="33" t="s">
        <v>1013</v>
      </c>
      <c r="K515" s="34">
        <v>15</v>
      </c>
      <c r="L515" s="143"/>
      <c r="M515" s="34">
        <v>0</v>
      </c>
      <c r="N515" s="144"/>
      <c r="O515" s="146"/>
      <c r="P515" s="10">
        <v>0</v>
      </c>
      <c r="Q515" s="146"/>
    </row>
    <row r="516" spans="1:34" ht="18" customHeight="1" x14ac:dyDescent="0.15">
      <c r="A516" s="22" t="s">
        <v>1014</v>
      </c>
      <c r="B516" s="23"/>
      <c r="C516" s="24" t="s">
        <v>1015</v>
      </c>
      <c r="D516" s="467" t="s">
        <v>2456</v>
      </c>
      <c r="E516" s="468"/>
      <c r="F516" s="469"/>
      <c r="G516" s="24"/>
      <c r="H516" s="24"/>
      <c r="I516" s="183"/>
      <c r="J516" s="23" t="s">
        <v>66</v>
      </c>
      <c r="K516" s="25">
        <f>SUM(SUMIFS(K518:K526,$G518:$G526,{"0","1"}))</f>
        <v>905</v>
      </c>
      <c r="L516" s="217">
        <f>SUM(SUMIFS(L518:L526,$G518:$G526,{"0","1"}))</f>
        <v>0</v>
      </c>
      <c r="M516" s="25">
        <f>SUM(SUMIFS(M518:M526,$G518:$G526,{"0","1"}))</f>
        <v>0</v>
      </c>
      <c r="N516" s="40">
        <f>SUM(SUMIFS(N518:N526,$G518:$G526,{"0","1"}))</f>
        <v>0</v>
      </c>
      <c r="O516" s="41"/>
      <c r="P516" s="10">
        <v>4</v>
      </c>
      <c r="Q516" s="41"/>
    </row>
    <row r="517" spans="1:34" ht="18" customHeight="1" x14ac:dyDescent="0.15">
      <c r="A517" s="22" t="s">
        <v>1014</v>
      </c>
      <c r="B517" s="26" t="s">
        <v>1106</v>
      </c>
      <c r="C517" s="27" t="s">
        <v>754</v>
      </c>
      <c r="D517" s="414" t="s">
        <v>2458</v>
      </c>
      <c r="E517" s="415"/>
      <c r="F517" s="416"/>
      <c r="G517" s="28"/>
      <c r="H517" s="28"/>
      <c r="I517" s="184"/>
      <c r="J517" s="28" t="s">
        <v>68</v>
      </c>
      <c r="K517" s="29">
        <f>SUM(K518:K524)</f>
        <v>880</v>
      </c>
      <c r="L517" s="250">
        <f>SUM(SUMIFS(L518:L524,$G518:$G524,{"0","1"}))</f>
        <v>0</v>
      </c>
      <c r="M517" s="29">
        <f>SUM(M518:M524)</f>
        <v>0</v>
      </c>
      <c r="N517" s="30">
        <f>SUM(SUMIFS(N518:N524,$G518:$G524,{"0","1"}))</f>
        <v>0</v>
      </c>
      <c r="O517" s="31"/>
      <c r="P517" s="10">
        <v>3</v>
      </c>
      <c r="Q517" s="31"/>
    </row>
    <row r="518" spans="1:34" ht="18" customHeight="1" x14ac:dyDescent="0.15">
      <c r="A518" s="22" t="s">
        <v>1014</v>
      </c>
      <c r="B518" s="32" t="s">
        <v>1106</v>
      </c>
      <c r="C518" s="32" t="s">
        <v>1015</v>
      </c>
      <c r="D518" s="632" t="s">
        <v>2240</v>
      </c>
      <c r="E518" s="633"/>
      <c r="F518" s="634"/>
      <c r="G518" s="32" t="s">
        <v>69</v>
      </c>
      <c r="H518" s="33" t="s">
        <v>1017</v>
      </c>
      <c r="I518" s="185" t="s">
        <v>2089</v>
      </c>
      <c r="J518" s="33" t="s">
        <v>1108</v>
      </c>
      <c r="K518" s="34">
        <v>25</v>
      </c>
      <c r="L518" s="143"/>
      <c r="M518" s="34">
        <v>0</v>
      </c>
      <c r="N518" s="144"/>
      <c r="O518" s="146"/>
      <c r="P518" s="10">
        <v>0</v>
      </c>
      <c r="Q518" s="146"/>
    </row>
    <row r="519" spans="1:34" ht="18" customHeight="1" x14ac:dyDescent="0.15">
      <c r="A519" s="22" t="s">
        <v>1014</v>
      </c>
      <c r="B519" s="32" t="s">
        <v>1016</v>
      </c>
      <c r="C519" s="32" t="s">
        <v>1015</v>
      </c>
      <c r="D519" s="632" t="s">
        <v>2240</v>
      </c>
      <c r="E519" s="633"/>
      <c r="F519" s="634"/>
      <c r="G519" s="32" t="s">
        <v>69</v>
      </c>
      <c r="H519" s="33" t="s">
        <v>1018</v>
      </c>
      <c r="I519" s="185" t="s">
        <v>2090</v>
      </c>
      <c r="J519" s="33" t="s">
        <v>1109</v>
      </c>
      <c r="K519" s="34">
        <v>300</v>
      </c>
      <c r="L519" s="143"/>
      <c r="M519" s="34">
        <v>0</v>
      </c>
      <c r="N519" s="144"/>
      <c r="O519" s="146"/>
      <c r="P519" s="10">
        <v>0</v>
      </c>
      <c r="Q519" s="146"/>
    </row>
    <row r="520" spans="1:34" ht="18" customHeight="1" x14ac:dyDescent="0.15">
      <c r="A520" s="22" t="s">
        <v>1014</v>
      </c>
      <c r="B520" s="32" t="s">
        <v>1016</v>
      </c>
      <c r="C520" s="32" t="s">
        <v>1015</v>
      </c>
      <c r="D520" s="632" t="s">
        <v>2240</v>
      </c>
      <c r="E520" s="633"/>
      <c r="F520" s="634"/>
      <c r="G520" s="32" t="s">
        <v>69</v>
      </c>
      <c r="H520" s="33" t="s">
        <v>1019</v>
      </c>
      <c r="I520" s="185" t="s">
        <v>2091</v>
      </c>
      <c r="J520" s="33" t="s">
        <v>2182</v>
      </c>
      <c r="K520" s="34">
        <v>460</v>
      </c>
      <c r="L520" s="143"/>
      <c r="M520" s="34">
        <v>0</v>
      </c>
      <c r="N520" s="144"/>
      <c r="O520" s="146"/>
      <c r="P520" s="10">
        <v>0</v>
      </c>
      <c r="Q520" s="146"/>
      <c r="AH520" s="10">
        <v>1</v>
      </c>
    </row>
    <row r="521" spans="1:34" ht="18" customHeight="1" x14ac:dyDescent="0.15">
      <c r="A521" s="22" t="s">
        <v>1014</v>
      </c>
      <c r="B521" s="32" t="s">
        <v>1016</v>
      </c>
      <c r="C521" s="32" t="s">
        <v>1015</v>
      </c>
      <c r="D521" s="632" t="s">
        <v>2240</v>
      </c>
      <c r="E521" s="633"/>
      <c r="F521" s="634"/>
      <c r="G521" s="32" t="s">
        <v>69</v>
      </c>
      <c r="H521" s="33" t="s">
        <v>1020</v>
      </c>
      <c r="I521" s="185" t="s">
        <v>2092</v>
      </c>
      <c r="J521" s="33" t="s">
        <v>1110</v>
      </c>
      <c r="K521" s="34">
        <v>10</v>
      </c>
      <c r="L521" s="143"/>
      <c r="M521" s="34">
        <v>0</v>
      </c>
      <c r="N521" s="144"/>
      <c r="O521" s="146"/>
      <c r="P521" s="10">
        <v>0</v>
      </c>
      <c r="Q521" s="146"/>
    </row>
    <row r="522" spans="1:34" ht="18" customHeight="1" x14ac:dyDescent="0.15">
      <c r="A522" s="22" t="s">
        <v>1014</v>
      </c>
      <c r="B522" s="32" t="s">
        <v>1016</v>
      </c>
      <c r="C522" s="32" t="s">
        <v>1015</v>
      </c>
      <c r="D522" s="632" t="s">
        <v>2240</v>
      </c>
      <c r="E522" s="633"/>
      <c r="F522" s="634"/>
      <c r="G522" s="32" t="s">
        <v>69</v>
      </c>
      <c r="H522" s="33" t="s">
        <v>1021</v>
      </c>
      <c r="I522" s="185" t="s">
        <v>2093</v>
      </c>
      <c r="J522" s="33" t="s">
        <v>1111</v>
      </c>
      <c r="K522" s="34">
        <v>25</v>
      </c>
      <c r="L522" s="143"/>
      <c r="M522" s="34">
        <v>0</v>
      </c>
      <c r="N522" s="144"/>
      <c r="O522" s="146"/>
      <c r="P522" s="10">
        <v>0</v>
      </c>
      <c r="Q522" s="146"/>
      <c r="AH522" s="10">
        <v>1</v>
      </c>
    </row>
    <row r="523" spans="1:34" ht="18" customHeight="1" x14ac:dyDescent="0.15">
      <c r="A523" s="22" t="s">
        <v>1014</v>
      </c>
      <c r="B523" s="32" t="s">
        <v>1016</v>
      </c>
      <c r="C523" s="32" t="s">
        <v>1015</v>
      </c>
      <c r="D523" s="632" t="s">
        <v>2240</v>
      </c>
      <c r="E523" s="633"/>
      <c r="F523" s="634"/>
      <c r="G523" s="32" t="s">
        <v>69</v>
      </c>
      <c r="H523" s="33" t="s">
        <v>1022</v>
      </c>
      <c r="I523" s="185" t="s">
        <v>2094</v>
      </c>
      <c r="J523" s="33" t="s">
        <v>1112</v>
      </c>
      <c r="K523" s="34">
        <v>35</v>
      </c>
      <c r="L523" s="143"/>
      <c r="M523" s="34">
        <v>0</v>
      </c>
      <c r="N523" s="144"/>
      <c r="O523" s="146"/>
      <c r="P523" s="10">
        <v>0</v>
      </c>
      <c r="Q523" s="146"/>
    </row>
    <row r="524" spans="1:34" ht="18" customHeight="1" x14ac:dyDescent="0.15">
      <c r="A524" s="85" t="s">
        <v>2156</v>
      </c>
      <c r="B524" s="32" t="s">
        <v>1016</v>
      </c>
      <c r="C524" s="32" t="s">
        <v>1015</v>
      </c>
      <c r="D524" s="632" t="s">
        <v>2240</v>
      </c>
      <c r="E524" s="633"/>
      <c r="F524" s="634"/>
      <c r="G524" s="32" t="s">
        <v>69</v>
      </c>
      <c r="H524" s="33" t="s">
        <v>1023</v>
      </c>
      <c r="I524" s="185" t="s">
        <v>2095</v>
      </c>
      <c r="J524" s="33" t="s">
        <v>2096</v>
      </c>
      <c r="K524" s="34">
        <v>25</v>
      </c>
      <c r="L524" s="143"/>
      <c r="M524" s="34">
        <v>0</v>
      </c>
      <c r="N524" s="144"/>
      <c r="O524" s="146"/>
      <c r="P524" s="10">
        <v>0</v>
      </c>
      <c r="Q524" s="146"/>
    </row>
    <row r="525" spans="1:34" ht="18" customHeight="1" x14ac:dyDescent="0.15">
      <c r="A525" s="85" t="s">
        <v>2156</v>
      </c>
      <c r="B525" s="26" t="s">
        <v>1103</v>
      </c>
      <c r="C525" s="27" t="s">
        <v>754</v>
      </c>
      <c r="D525" s="414" t="s">
        <v>2459</v>
      </c>
      <c r="E525" s="415"/>
      <c r="F525" s="416"/>
      <c r="G525" s="28"/>
      <c r="H525" s="28"/>
      <c r="I525" s="184"/>
      <c r="J525" s="28" t="s">
        <v>68</v>
      </c>
      <c r="K525" s="29">
        <f>K526</f>
        <v>25</v>
      </c>
      <c r="L525" s="250">
        <f>SUM(SUMIFS(L526,$G526,{"0","1"}))</f>
        <v>0</v>
      </c>
      <c r="M525" s="29">
        <f>M526</f>
        <v>0</v>
      </c>
      <c r="N525" s="30">
        <f>SUM(SUMIFS(N526,$G526,{"0","1"}))</f>
        <v>0</v>
      </c>
      <c r="O525" s="31"/>
      <c r="P525" s="10">
        <v>3</v>
      </c>
      <c r="Q525" s="31"/>
    </row>
    <row r="526" spans="1:34" ht="18" customHeight="1" x14ac:dyDescent="0.15">
      <c r="A526" s="85" t="s">
        <v>2156</v>
      </c>
      <c r="B526" s="32" t="s">
        <v>1103</v>
      </c>
      <c r="C526" s="32" t="s">
        <v>1015</v>
      </c>
      <c r="D526" s="635" t="s">
        <v>2241</v>
      </c>
      <c r="E526" s="636"/>
      <c r="F526" s="637"/>
      <c r="G526" s="32" t="s">
        <v>69</v>
      </c>
      <c r="H526" s="33" t="s">
        <v>1024</v>
      </c>
      <c r="I526" s="185" t="s">
        <v>2174</v>
      </c>
      <c r="J526" s="33" t="s">
        <v>2097</v>
      </c>
      <c r="K526" s="34">
        <v>25</v>
      </c>
      <c r="L526" s="143"/>
      <c r="M526" s="34">
        <v>0</v>
      </c>
      <c r="N526" s="144"/>
      <c r="O526" s="146"/>
      <c r="P526" s="10">
        <v>0</v>
      </c>
      <c r="Q526" s="146"/>
    </row>
    <row r="527" spans="1:34" ht="18" customHeight="1" x14ac:dyDescent="0.15">
      <c r="A527" s="22" t="s">
        <v>1025</v>
      </c>
      <c r="B527" s="23"/>
      <c r="C527" s="24" t="s">
        <v>1026</v>
      </c>
      <c r="D527" s="467" t="s">
        <v>2457</v>
      </c>
      <c r="E527" s="468"/>
      <c r="F527" s="469"/>
      <c r="G527" s="24"/>
      <c r="H527" s="24"/>
      <c r="I527" s="183"/>
      <c r="J527" s="23" t="s">
        <v>66</v>
      </c>
      <c r="K527" s="25">
        <f>SUM(SUMIFS(K529:K542,$G529:$G542,{"0","1"}))</f>
        <v>925</v>
      </c>
      <c r="L527" s="217">
        <f>SUM(SUMIFS(L529:L542,$G529:$G542,{"0","1"}))</f>
        <v>0</v>
      </c>
      <c r="M527" s="25">
        <f>SUM(SUMIFS(M529:M542,$G529:$G542,{"0","1"}))</f>
        <v>0</v>
      </c>
      <c r="N527" s="40">
        <f>SUM(SUMIFS(N529:N542,$G529:$G542,{"0","1"}))</f>
        <v>0</v>
      </c>
      <c r="O527" s="41"/>
      <c r="P527" s="10">
        <v>4</v>
      </c>
      <c r="Q527" s="41"/>
    </row>
    <row r="528" spans="1:34" ht="18" customHeight="1" x14ac:dyDescent="0.15">
      <c r="A528" s="22" t="s">
        <v>1025</v>
      </c>
      <c r="B528" s="26" t="s">
        <v>1107</v>
      </c>
      <c r="C528" s="27" t="s">
        <v>754</v>
      </c>
      <c r="D528" s="414" t="s">
        <v>2460</v>
      </c>
      <c r="E528" s="415"/>
      <c r="F528" s="416"/>
      <c r="G528" s="28"/>
      <c r="H528" s="28"/>
      <c r="I528" s="184"/>
      <c r="J528" s="28" t="s">
        <v>68</v>
      </c>
      <c r="K528" s="43">
        <f>SUM(SUMIFS(K529:K531,$G529:$G531,{"0","1"}))</f>
        <v>840</v>
      </c>
      <c r="L528" s="250">
        <f>SUM(SUMIFS(L529:L531,$G529:$G531,{"0","1"}))</f>
        <v>0</v>
      </c>
      <c r="M528" s="43">
        <f>SUM(SUMIFS(M529:M531,$G529:$G531,{"0","1"}))</f>
        <v>0</v>
      </c>
      <c r="N528" s="30">
        <f>SUM(SUMIFS(N529:N531,$G529:$G531,{"0","1"}))</f>
        <v>0</v>
      </c>
      <c r="O528" s="31"/>
      <c r="P528" s="10">
        <v>3</v>
      </c>
      <c r="Q528" s="31"/>
    </row>
    <row r="529" spans="1:35" ht="18" customHeight="1" x14ac:dyDescent="0.15">
      <c r="A529" s="22" t="s">
        <v>1025</v>
      </c>
      <c r="B529" s="32" t="s">
        <v>2189</v>
      </c>
      <c r="C529" s="32" t="s">
        <v>1026</v>
      </c>
      <c r="D529" s="641" t="s">
        <v>2242</v>
      </c>
      <c r="E529" s="642"/>
      <c r="F529" s="643"/>
      <c r="G529" s="32" t="s">
        <v>69</v>
      </c>
      <c r="H529" s="33" t="s">
        <v>1028</v>
      </c>
      <c r="I529" s="185" t="s">
        <v>2098</v>
      </c>
      <c r="J529" s="33" t="s">
        <v>2099</v>
      </c>
      <c r="K529" s="34">
        <v>705</v>
      </c>
      <c r="L529" s="143"/>
      <c r="M529" s="34">
        <v>0</v>
      </c>
      <c r="N529" s="144"/>
      <c r="O529" s="146"/>
      <c r="P529" s="10">
        <v>0</v>
      </c>
      <c r="Q529" s="146"/>
      <c r="AH529" s="10">
        <v>1</v>
      </c>
    </row>
    <row r="530" spans="1:35" ht="18" customHeight="1" x14ac:dyDescent="0.15">
      <c r="A530" s="22" t="s">
        <v>1025</v>
      </c>
      <c r="B530" s="32" t="s">
        <v>1027</v>
      </c>
      <c r="C530" s="32" t="s">
        <v>1026</v>
      </c>
      <c r="D530" s="641" t="s">
        <v>2242</v>
      </c>
      <c r="E530" s="642"/>
      <c r="F530" s="643"/>
      <c r="G530" s="32" t="s">
        <v>69</v>
      </c>
      <c r="H530" s="33" t="s">
        <v>1029</v>
      </c>
      <c r="I530" s="185" t="s">
        <v>2100</v>
      </c>
      <c r="J530" s="33" t="s">
        <v>1115</v>
      </c>
      <c r="K530" s="34">
        <v>10</v>
      </c>
      <c r="L530" s="143"/>
      <c r="M530" s="34">
        <v>0</v>
      </c>
      <c r="N530" s="144"/>
      <c r="O530" s="146"/>
      <c r="P530" s="10">
        <v>0</v>
      </c>
      <c r="Q530" s="146"/>
    </row>
    <row r="531" spans="1:35" ht="18" customHeight="1" x14ac:dyDescent="0.15">
      <c r="A531" s="22" t="s">
        <v>1025</v>
      </c>
      <c r="B531" s="32" t="s">
        <v>1027</v>
      </c>
      <c r="C531" s="32" t="s">
        <v>1026</v>
      </c>
      <c r="D531" s="641" t="s">
        <v>2242</v>
      </c>
      <c r="E531" s="642"/>
      <c r="F531" s="643"/>
      <c r="G531" s="32" t="s">
        <v>69</v>
      </c>
      <c r="H531" s="33" t="s">
        <v>1030</v>
      </c>
      <c r="I531" s="185" t="s">
        <v>2101</v>
      </c>
      <c r="J531" s="33" t="s">
        <v>1116</v>
      </c>
      <c r="K531" s="34">
        <v>125</v>
      </c>
      <c r="L531" s="143"/>
      <c r="M531" s="34">
        <v>0</v>
      </c>
      <c r="N531" s="144"/>
      <c r="O531" s="146"/>
      <c r="P531" s="10">
        <v>0</v>
      </c>
      <c r="Q531" s="146"/>
    </row>
    <row r="532" spans="1:35" ht="18" customHeight="1" x14ac:dyDescent="0.15">
      <c r="A532" s="22" t="s">
        <v>1025</v>
      </c>
      <c r="B532" s="26" t="s">
        <v>1104</v>
      </c>
      <c r="C532" s="27" t="s">
        <v>754</v>
      </c>
      <c r="D532" s="414" t="s">
        <v>2461</v>
      </c>
      <c r="E532" s="415"/>
      <c r="F532" s="416"/>
      <c r="G532" s="28"/>
      <c r="H532" s="28"/>
      <c r="I532" s="184"/>
      <c r="J532" s="28" t="s">
        <v>68</v>
      </c>
      <c r="K532" s="43">
        <f>SUM(SUMIFS(K533:K539,$G533:$G539,{"0","1"}))</f>
        <v>35</v>
      </c>
      <c r="L532" s="250">
        <f>SUM(SUMIFS(L533:L539,$G533:$G539,{"0","1"}))</f>
        <v>0</v>
      </c>
      <c r="M532" s="43">
        <f>SUM(SUMIFS(M533:M539,$G533:$G539,{"0","1"}))</f>
        <v>0</v>
      </c>
      <c r="N532" s="30">
        <f>SUM(SUMIFS(N533:N539,$G533:$G539,{"0","1"}))</f>
        <v>0</v>
      </c>
      <c r="O532" s="31"/>
      <c r="P532" s="10">
        <v>3</v>
      </c>
      <c r="Q532" s="31"/>
    </row>
    <row r="533" spans="1:35" ht="18" customHeight="1" x14ac:dyDescent="0.15">
      <c r="A533" s="22" t="s">
        <v>1025</v>
      </c>
      <c r="B533" s="32" t="s">
        <v>1104</v>
      </c>
      <c r="C533" s="32" t="s">
        <v>1026</v>
      </c>
      <c r="D533" s="647" t="s">
        <v>2243</v>
      </c>
      <c r="E533" s="648"/>
      <c r="F533" s="649"/>
      <c r="G533" s="32" t="s">
        <v>69</v>
      </c>
      <c r="H533" s="33" t="s">
        <v>1031</v>
      </c>
      <c r="I533" s="185" t="s">
        <v>2102</v>
      </c>
      <c r="J533" s="33" t="s">
        <v>2109</v>
      </c>
      <c r="K533" s="34">
        <v>5</v>
      </c>
      <c r="L533" s="143"/>
      <c r="M533" s="34">
        <v>0</v>
      </c>
      <c r="N533" s="144"/>
      <c r="O533" s="146"/>
      <c r="P533" s="10">
        <v>0</v>
      </c>
      <c r="Q533" s="146"/>
    </row>
    <row r="534" spans="1:35" ht="18" customHeight="1" x14ac:dyDescent="0.15">
      <c r="A534" s="22" t="s">
        <v>1025</v>
      </c>
      <c r="B534" s="32" t="s">
        <v>1104</v>
      </c>
      <c r="C534" s="32" t="s">
        <v>1026</v>
      </c>
      <c r="D534" s="647" t="s">
        <v>2243</v>
      </c>
      <c r="E534" s="648"/>
      <c r="F534" s="649"/>
      <c r="G534" s="32" t="s">
        <v>69</v>
      </c>
      <c r="H534" s="33" t="s">
        <v>1032</v>
      </c>
      <c r="I534" s="185" t="s">
        <v>2103</v>
      </c>
      <c r="J534" s="33" t="s">
        <v>2110</v>
      </c>
      <c r="K534" s="34">
        <v>5</v>
      </c>
      <c r="L534" s="143"/>
      <c r="M534" s="34">
        <v>0</v>
      </c>
      <c r="N534" s="144"/>
      <c r="O534" s="146"/>
      <c r="P534" s="10">
        <v>0</v>
      </c>
      <c r="Q534" s="146"/>
    </row>
    <row r="535" spans="1:35" ht="18" customHeight="1" x14ac:dyDescent="0.15">
      <c r="A535" s="22" t="s">
        <v>1025</v>
      </c>
      <c r="B535" s="32" t="s">
        <v>1104</v>
      </c>
      <c r="C535" s="32" t="s">
        <v>1026</v>
      </c>
      <c r="D535" s="647" t="s">
        <v>2243</v>
      </c>
      <c r="E535" s="648"/>
      <c r="F535" s="649"/>
      <c r="G535" s="32" t="s">
        <v>69</v>
      </c>
      <c r="H535" s="33" t="s">
        <v>1033</v>
      </c>
      <c r="I535" s="185" t="s">
        <v>2104</v>
      </c>
      <c r="J535" s="33" t="s">
        <v>2111</v>
      </c>
      <c r="K535" s="34">
        <v>5</v>
      </c>
      <c r="L535" s="143"/>
      <c r="M535" s="34">
        <v>0</v>
      </c>
      <c r="N535" s="144"/>
      <c r="O535" s="146"/>
      <c r="P535" s="10">
        <v>0</v>
      </c>
      <c r="Q535" s="146"/>
    </row>
    <row r="536" spans="1:35" ht="18" customHeight="1" x14ac:dyDescent="0.15">
      <c r="A536" s="22" t="s">
        <v>1025</v>
      </c>
      <c r="B536" s="32" t="s">
        <v>1104</v>
      </c>
      <c r="C536" s="32" t="s">
        <v>1026</v>
      </c>
      <c r="D536" s="647" t="s">
        <v>2243</v>
      </c>
      <c r="E536" s="648"/>
      <c r="F536" s="649"/>
      <c r="G536" s="32" t="s">
        <v>69</v>
      </c>
      <c r="H536" s="33" t="s">
        <v>1034</v>
      </c>
      <c r="I536" s="185" t="s">
        <v>2105</v>
      </c>
      <c r="J536" s="33" t="s">
        <v>2112</v>
      </c>
      <c r="K536" s="34">
        <v>10</v>
      </c>
      <c r="L536" s="143"/>
      <c r="M536" s="34">
        <v>0</v>
      </c>
      <c r="N536" s="144"/>
      <c r="O536" s="146"/>
      <c r="P536" s="10">
        <v>0</v>
      </c>
      <c r="Q536" s="146"/>
    </row>
    <row r="537" spans="1:35" ht="18" hidden="1" customHeight="1" x14ac:dyDescent="0.15">
      <c r="A537" s="22" t="s">
        <v>1025</v>
      </c>
      <c r="B537" s="32" t="s">
        <v>1104</v>
      </c>
      <c r="C537" s="32" t="s">
        <v>1026</v>
      </c>
      <c r="D537" s="650" t="s">
        <v>2243</v>
      </c>
      <c r="E537" s="651"/>
      <c r="F537" s="652"/>
      <c r="G537" s="32" t="s">
        <v>69</v>
      </c>
      <c r="H537" s="33" t="s">
        <v>1035</v>
      </c>
      <c r="I537" s="185" t="s">
        <v>2106</v>
      </c>
      <c r="J537" s="91" t="s">
        <v>2113</v>
      </c>
      <c r="K537" s="92">
        <v>0</v>
      </c>
      <c r="L537" s="143"/>
      <c r="M537" s="34">
        <v>0</v>
      </c>
      <c r="N537" s="144"/>
      <c r="O537" s="146"/>
      <c r="P537" s="10">
        <v>0</v>
      </c>
      <c r="Q537" s="146" t="s">
        <v>2356</v>
      </c>
      <c r="AI537" s="10">
        <v>2</v>
      </c>
    </row>
    <row r="538" spans="1:35" ht="18" customHeight="1" x14ac:dyDescent="0.15">
      <c r="A538" s="22" t="s">
        <v>1025</v>
      </c>
      <c r="B538" s="32" t="s">
        <v>1104</v>
      </c>
      <c r="C538" s="32" t="s">
        <v>1026</v>
      </c>
      <c r="D538" s="647" t="s">
        <v>2243</v>
      </c>
      <c r="E538" s="648"/>
      <c r="F538" s="649"/>
      <c r="G538" s="32" t="s">
        <v>69</v>
      </c>
      <c r="H538" s="33" t="s">
        <v>1036</v>
      </c>
      <c r="I538" s="185" t="s">
        <v>2107</v>
      </c>
      <c r="J538" s="33" t="s">
        <v>2114</v>
      </c>
      <c r="K538" s="34">
        <v>10</v>
      </c>
      <c r="L538" s="143"/>
      <c r="M538" s="34">
        <v>0</v>
      </c>
      <c r="N538" s="144"/>
      <c r="O538" s="146"/>
      <c r="P538" s="10">
        <v>0</v>
      </c>
      <c r="Q538" s="146"/>
    </row>
    <row r="539" spans="1:35" ht="18" hidden="1" customHeight="1" x14ac:dyDescent="0.15">
      <c r="A539" s="85" t="s">
        <v>2157</v>
      </c>
      <c r="B539" s="32" t="s">
        <v>1104</v>
      </c>
      <c r="C539" s="32" t="s">
        <v>1026</v>
      </c>
      <c r="D539" s="650" t="s">
        <v>2243</v>
      </c>
      <c r="E539" s="651"/>
      <c r="F539" s="652"/>
      <c r="G539" s="32" t="s">
        <v>69</v>
      </c>
      <c r="H539" s="33" t="s">
        <v>1037</v>
      </c>
      <c r="I539" s="185" t="s">
        <v>2108</v>
      </c>
      <c r="J539" s="91" t="s">
        <v>2115</v>
      </c>
      <c r="K539" s="92">
        <v>0</v>
      </c>
      <c r="L539" s="264"/>
      <c r="M539" s="92">
        <v>0</v>
      </c>
      <c r="N539" s="212"/>
      <c r="O539" s="146"/>
      <c r="P539" s="10">
        <v>0</v>
      </c>
      <c r="Q539" s="146" t="s">
        <v>2357</v>
      </c>
      <c r="AI539" s="10">
        <v>2</v>
      </c>
    </row>
    <row r="540" spans="1:35" ht="18" customHeight="1" x14ac:dyDescent="0.15">
      <c r="A540" s="85" t="s">
        <v>2157</v>
      </c>
      <c r="B540" s="26" t="s">
        <v>1105</v>
      </c>
      <c r="C540" s="27" t="s">
        <v>754</v>
      </c>
      <c r="D540" s="414" t="s">
        <v>2462</v>
      </c>
      <c r="E540" s="415"/>
      <c r="F540" s="416"/>
      <c r="G540" s="28"/>
      <c r="H540" s="28"/>
      <c r="I540" s="184"/>
      <c r="J540" s="28" t="s">
        <v>68</v>
      </c>
      <c r="K540" s="43">
        <f>SUM(SUMIFS(K541:K542,$G541:$G542,{"0","1"}))</f>
        <v>50</v>
      </c>
      <c r="L540" s="250">
        <f>SUM(SUMIFS(L541:L542,$G541:$G542,{"0","1"}))</f>
        <v>0</v>
      </c>
      <c r="M540" s="43">
        <f>SUM(SUMIFS(M541:M542,$G541:$G542,{"0","1"}))</f>
        <v>0</v>
      </c>
      <c r="N540" s="30">
        <f>SUM(SUMIFS(N541:N542,$G541:$G542,{"0","1"}))</f>
        <v>0</v>
      </c>
      <c r="O540" s="31"/>
      <c r="P540" s="10">
        <v>3</v>
      </c>
      <c r="Q540" s="31"/>
    </row>
    <row r="541" spans="1:35" ht="18" customHeight="1" x14ac:dyDescent="0.15">
      <c r="A541" s="85" t="s">
        <v>2157</v>
      </c>
      <c r="B541" s="32" t="s">
        <v>1105</v>
      </c>
      <c r="C541" s="32" t="s">
        <v>1026</v>
      </c>
      <c r="D541" s="653" t="s">
        <v>2244</v>
      </c>
      <c r="E541" s="654"/>
      <c r="F541" s="655"/>
      <c r="G541" s="32" t="s">
        <v>69</v>
      </c>
      <c r="H541" s="33" t="s">
        <v>1038</v>
      </c>
      <c r="I541" s="185" t="s">
        <v>2116</v>
      </c>
      <c r="J541" s="33" t="s">
        <v>2117</v>
      </c>
      <c r="K541" s="34">
        <v>40</v>
      </c>
      <c r="L541" s="143"/>
      <c r="M541" s="34">
        <v>0</v>
      </c>
      <c r="N541" s="144"/>
      <c r="O541" s="146"/>
      <c r="P541" s="10">
        <v>0</v>
      </c>
      <c r="Q541" s="146"/>
    </row>
    <row r="542" spans="1:35" ht="18" customHeight="1" x14ac:dyDescent="0.15">
      <c r="A542" s="85" t="s">
        <v>2157</v>
      </c>
      <c r="B542" s="32" t="s">
        <v>1105</v>
      </c>
      <c r="C542" s="32" t="s">
        <v>1026</v>
      </c>
      <c r="D542" s="653" t="s">
        <v>2244</v>
      </c>
      <c r="E542" s="654"/>
      <c r="F542" s="655"/>
      <c r="G542" s="32" t="s">
        <v>69</v>
      </c>
      <c r="H542" s="33" t="s">
        <v>1039</v>
      </c>
      <c r="I542" s="185" t="s">
        <v>2118</v>
      </c>
      <c r="J542" s="33" t="s">
        <v>1124</v>
      </c>
      <c r="K542" s="34">
        <v>10</v>
      </c>
      <c r="L542" s="143"/>
      <c r="M542" s="34">
        <v>0</v>
      </c>
      <c r="N542" s="144"/>
      <c r="O542" s="146"/>
      <c r="P542" s="10">
        <v>0</v>
      </c>
      <c r="Q542" s="146"/>
    </row>
    <row r="543" spans="1:35" ht="18" customHeight="1" x14ac:dyDescent="0.15">
      <c r="A543" s="22" t="s">
        <v>1040</v>
      </c>
      <c r="B543" s="23"/>
      <c r="C543" s="24" t="s">
        <v>1041</v>
      </c>
      <c r="D543" s="467" t="s">
        <v>2463</v>
      </c>
      <c r="E543" s="468"/>
      <c r="F543" s="469"/>
      <c r="G543" s="24"/>
      <c r="H543" s="24"/>
      <c r="I543" s="183"/>
      <c r="J543" s="23" t="s">
        <v>66</v>
      </c>
      <c r="K543" s="25">
        <f>SUM(SUMIFS(K544:K554,$G544:$G554,{"0","1"}))</f>
        <v>425</v>
      </c>
      <c r="L543" s="217">
        <f>SUM(SUMIFS(L544:L554,$G544:$G554,{"0","1"}))</f>
        <v>0</v>
      </c>
      <c r="M543" s="25">
        <f>SUM(SUMIFS(M544:M554,$G544:$G554,{"0","1"}))</f>
        <v>0</v>
      </c>
      <c r="N543" s="40">
        <f>SUM(SUMIFS(N544:N554,$G544:$G554,{"0","1"}))</f>
        <v>0</v>
      </c>
      <c r="O543" s="41"/>
      <c r="P543" s="10">
        <v>4</v>
      </c>
      <c r="Q543" s="41"/>
    </row>
    <row r="544" spans="1:35" ht="18" customHeight="1" x14ac:dyDescent="0.15">
      <c r="A544" s="22" t="s">
        <v>1040</v>
      </c>
      <c r="B544" s="32" t="s">
        <v>1042</v>
      </c>
      <c r="C544" s="32" t="s">
        <v>1041</v>
      </c>
      <c r="D544" s="644" t="s">
        <v>2245</v>
      </c>
      <c r="E544" s="645"/>
      <c r="F544" s="646"/>
      <c r="G544" s="32" t="s">
        <v>69</v>
      </c>
      <c r="H544" s="33" t="s">
        <v>1043</v>
      </c>
      <c r="I544" s="185" t="s">
        <v>2119</v>
      </c>
      <c r="J544" s="33" t="s">
        <v>2120</v>
      </c>
      <c r="K544" s="34">
        <v>45</v>
      </c>
      <c r="L544" s="143"/>
      <c r="M544" s="34">
        <v>0</v>
      </c>
      <c r="N544" s="144"/>
      <c r="O544" s="146"/>
      <c r="P544" s="10">
        <v>0</v>
      </c>
      <c r="Q544" s="146"/>
    </row>
    <row r="545" spans="1:34" ht="18" customHeight="1" x14ac:dyDescent="0.15">
      <c r="A545" s="22" t="s">
        <v>1040</v>
      </c>
      <c r="B545" s="32" t="s">
        <v>1042</v>
      </c>
      <c r="C545" s="32" t="s">
        <v>1041</v>
      </c>
      <c r="D545" s="644" t="s">
        <v>2245</v>
      </c>
      <c r="E545" s="645"/>
      <c r="F545" s="646"/>
      <c r="G545" s="32" t="s">
        <v>69</v>
      </c>
      <c r="H545" s="33" t="s">
        <v>1044</v>
      </c>
      <c r="I545" s="185" t="s">
        <v>2121</v>
      </c>
      <c r="J545" s="33" t="s">
        <v>2122</v>
      </c>
      <c r="K545" s="34">
        <v>30</v>
      </c>
      <c r="L545" s="143"/>
      <c r="M545" s="34">
        <v>0</v>
      </c>
      <c r="N545" s="144"/>
      <c r="O545" s="146"/>
      <c r="P545" s="10">
        <v>0</v>
      </c>
      <c r="Q545" s="146"/>
    </row>
    <row r="546" spans="1:34" ht="18" customHeight="1" x14ac:dyDescent="0.15">
      <c r="A546" s="22" t="s">
        <v>1040</v>
      </c>
      <c r="B546" s="32" t="s">
        <v>1042</v>
      </c>
      <c r="C546" s="32" t="s">
        <v>1041</v>
      </c>
      <c r="D546" s="644" t="s">
        <v>2245</v>
      </c>
      <c r="E546" s="645"/>
      <c r="F546" s="646"/>
      <c r="G546" s="32" t="s">
        <v>69</v>
      </c>
      <c r="H546" s="33" t="s">
        <v>1045</v>
      </c>
      <c r="I546" s="185" t="s">
        <v>2123</v>
      </c>
      <c r="J546" s="33" t="s">
        <v>2124</v>
      </c>
      <c r="K546" s="34">
        <v>20</v>
      </c>
      <c r="L546" s="143"/>
      <c r="M546" s="34">
        <v>0</v>
      </c>
      <c r="N546" s="144"/>
      <c r="O546" s="146"/>
      <c r="P546" s="10">
        <v>0</v>
      </c>
      <c r="Q546" s="146"/>
    </row>
    <row r="547" spans="1:34" ht="18" customHeight="1" x14ac:dyDescent="0.15">
      <c r="A547" s="22" t="s">
        <v>1040</v>
      </c>
      <c r="B547" s="32" t="s">
        <v>1042</v>
      </c>
      <c r="C547" s="32" t="s">
        <v>1041</v>
      </c>
      <c r="D547" s="644" t="s">
        <v>2245</v>
      </c>
      <c r="E547" s="645"/>
      <c r="F547" s="646"/>
      <c r="G547" s="32" t="s">
        <v>69</v>
      </c>
      <c r="H547" s="33" t="s">
        <v>1046</v>
      </c>
      <c r="I547" s="185" t="s">
        <v>2125</v>
      </c>
      <c r="J547" s="33" t="s">
        <v>2126</v>
      </c>
      <c r="K547" s="34">
        <v>20</v>
      </c>
      <c r="L547" s="143"/>
      <c r="M547" s="34">
        <v>0</v>
      </c>
      <c r="N547" s="144"/>
      <c r="O547" s="146"/>
      <c r="P547" s="10">
        <v>0</v>
      </c>
      <c r="Q547" s="146"/>
    </row>
    <row r="548" spans="1:34" ht="18" customHeight="1" x14ac:dyDescent="0.15">
      <c r="A548" s="22" t="s">
        <v>1040</v>
      </c>
      <c r="B548" s="32" t="s">
        <v>1042</v>
      </c>
      <c r="C548" s="32" t="s">
        <v>1041</v>
      </c>
      <c r="D548" s="644" t="s">
        <v>2245</v>
      </c>
      <c r="E548" s="645"/>
      <c r="F548" s="646"/>
      <c r="G548" s="32" t="s">
        <v>69</v>
      </c>
      <c r="H548" s="33" t="s">
        <v>1047</v>
      </c>
      <c r="I548" s="185" t="s">
        <v>2127</v>
      </c>
      <c r="J548" s="33" t="s">
        <v>2128</v>
      </c>
      <c r="K548" s="34">
        <v>60</v>
      </c>
      <c r="L548" s="143"/>
      <c r="M548" s="34">
        <v>0</v>
      </c>
      <c r="N548" s="144"/>
      <c r="O548" s="146"/>
      <c r="P548" s="10">
        <v>0</v>
      </c>
      <c r="Q548" s="146"/>
    </row>
    <row r="549" spans="1:34" ht="18" customHeight="1" x14ac:dyDescent="0.15">
      <c r="A549" s="85" t="s">
        <v>2158</v>
      </c>
      <c r="B549" s="32" t="s">
        <v>1042</v>
      </c>
      <c r="C549" s="32" t="s">
        <v>1041</v>
      </c>
      <c r="D549" s="644" t="s">
        <v>2245</v>
      </c>
      <c r="E549" s="645"/>
      <c r="F549" s="646"/>
      <c r="G549" s="32" t="s">
        <v>69</v>
      </c>
      <c r="H549" s="33" t="s">
        <v>1048</v>
      </c>
      <c r="I549" s="185" t="s">
        <v>2129</v>
      </c>
      <c r="J549" s="33" t="s">
        <v>1130</v>
      </c>
      <c r="K549" s="34">
        <v>50</v>
      </c>
      <c r="L549" s="143"/>
      <c r="M549" s="34">
        <v>0</v>
      </c>
      <c r="N549" s="144"/>
      <c r="O549" s="146"/>
      <c r="P549" s="10">
        <v>0</v>
      </c>
      <c r="Q549" s="146"/>
    </row>
    <row r="550" spans="1:34" ht="18" customHeight="1" x14ac:dyDescent="0.15">
      <c r="A550" s="85" t="s">
        <v>2158</v>
      </c>
      <c r="B550" s="32" t="s">
        <v>1042</v>
      </c>
      <c r="C550" s="32" t="s">
        <v>1041</v>
      </c>
      <c r="D550" s="644" t="s">
        <v>2245</v>
      </c>
      <c r="E550" s="645"/>
      <c r="F550" s="646"/>
      <c r="G550" s="32" t="s">
        <v>69</v>
      </c>
      <c r="H550" s="33" t="s">
        <v>1049</v>
      </c>
      <c r="I550" s="185" t="s">
        <v>2130</v>
      </c>
      <c r="J550" s="33" t="s">
        <v>1131</v>
      </c>
      <c r="K550" s="34">
        <v>45</v>
      </c>
      <c r="L550" s="143"/>
      <c r="M550" s="34">
        <v>0</v>
      </c>
      <c r="N550" s="144"/>
      <c r="O550" s="146"/>
      <c r="P550" s="10">
        <v>0</v>
      </c>
      <c r="Q550" s="146"/>
    </row>
    <row r="551" spans="1:34" ht="18" customHeight="1" x14ac:dyDescent="0.15">
      <c r="A551" s="85" t="s">
        <v>2158</v>
      </c>
      <c r="B551" s="32" t="s">
        <v>1042</v>
      </c>
      <c r="C551" s="32" t="s">
        <v>1041</v>
      </c>
      <c r="D551" s="644" t="s">
        <v>2245</v>
      </c>
      <c r="E551" s="645"/>
      <c r="F551" s="646"/>
      <c r="G551" s="32" t="s">
        <v>69</v>
      </c>
      <c r="H551" s="33" t="s">
        <v>1050</v>
      </c>
      <c r="I551" s="185" t="s">
        <v>2131</v>
      </c>
      <c r="J551" s="33" t="s">
        <v>1132</v>
      </c>
      <c r="K551" s="34">
        <v>20</v>
      </c>
      <c r="L551" s="143"/>
      <c r="M551" s="34">
        <v>0</v>
      </c>
      <c r="N551" s="144"/>
      <c r="O551" s="146"/>
      <c r="P551" s="10">
        <v>0</v>
      </c>
      <c r="Q551" s="146"/>
    </row>
    <row r="552" spans="1:34" ht="18" customHeight="1" x14ac:dyDescent="0.15">
      <c r="A552" s="85" t="s">
        <v>2158</v>
      </c>
      <c r="B552" s="32" t="s">
        <v>1042</v>
      </c>
      <c r="C552" s="32" t="s">
        <v>1041</v>
      </c>
      <c r="D552" s="644" t="s">
        <v>2245</v>
      </c>
      <c r="E552" s="645"/>
      <c r="F552" s="646"/>
      <c r="G552" s="32" t="s">
        <v>69</v>
      </c>
      <c r="H552" s="33" t="s">
        <v>1051</v>
      </c>
      <c r="I552" s="185" t="s">
        <v>2132</v>
      </c>
      <c r="J552" s="33" t="s">
        <v>1133</v>
      </c>
      <c r="K552" s="34">
        <v>10</v>
      </c>
      <c r="L552" s="143"/>
      <c r="M552" s="34">
        <v>0</v>
      </c>
      <c r="N552" s="144"/>
      <c r="O552" s="146"/>
      <c r="P552" s="10">
        <v>0</v>
      </c>
      <c r="Q552" s="146"/>
    </row>
    <row r="553" spans="1:34" ht="18" customHeight="1" x14ac:dyDescent="0.15">
      <c r="A553" s="85" t="s">
        <v>2158</v>
      </c>
      <c r="B553" s="32" t="s">
        <v>1042</v>
      </c>
      <c r="C553" s="32" t="s">
        <v>1041</v>
      </c>
      <c r="D553" s="644" t="s">
        <v>2245</v>
      </c>
      <c r="E553" s="645"/>
      <c r="F553" s="646"/>
      <c r="G553" s="32" t="s">
        <v>69</v>
      </c>
      <c r="H553" s="33" t="s">
        <v>1052</v>
      </c>
      <c r="I553" s="185" t="s">
        <v>2133</v>
      </c>
      <c r="J553" s="33" t="s">
        <v>1134</v>
      </c>
      <c r="K553" s="34">
        <v>60</v>
      </c>
      <c r="L553" s="143"/>
      <c r="M553" s="34">
        <v>0</v>
      </c>
      <c r="N553" s="144"/>
      <c r="O553" s="146"/>
      <c r="P553" s="10">
        <v>0</v>
      </c>
      <c r="Q553" s="146"/>
    </row>
    <row r="554" spans="1:34" ht="18" customHeight="1" x14ac:dyDescent="0.15">
      <c r="A554" s="85" t="s">
        <v>2158</v>
      </c>
      <c r="B554" s="32" t="s">
        <v>1042</v>
      </c>
      <c r="C554" s="32" t="s">
        <v>1041</v>
      </c>
      <c r="D554" s="644" t="s">
        <v>2245</v>
      </c>
      <c r="E554" s="645"/>
      <c r="F554" s="646"/>
      <c r="G554" s="32" t="s">
        <v>69</v>
      </c>
      <c r="H554" s="33" t="s">
        <v>1053</v>
      </c>
      <c r="I554" s="185" t="s">
        <v>2134</v>
      </c>
      <c r="J554" s="33" t="s">
        <v>1135</v>
      </c>
      <c r="K554" s="34">
        <v>65</v>
      </c>
      <c r="L554" s="143"/>
      <c r="M554" s="34">
        <v>0</v>
      </c>
      <c r="N554" s="144"/>
      <c r="O554" s="146"/>
      <c r="P554" s="10">
        <v>0</v>
      </c>
      <c r="Q554" s="146"/>
    </row>
    <row r="555" spans="1:34" ht="18" customHeight="1" x14ac:dyDescent="0.15">
      <c r="A555" s="85" t="s">
        <v>2159</v>
      </c>
      <c r="B555" s="23"/>
      <c r="C555" s="24" t="s">
        <v>1054</v>
      </c>
      <c r="D555" s="467" t="s">
        <v>2464</v>
      </c>
      <c r="E555" s="468"/>
      <c r="F555" s="469"/>
      <c r="G555" s="24"/>
      <c r="H555" s="24"/>
      <c r="I555" s="183"/>
      <c r="J555" s="23" t="s">
        <v>66</v>
      </c>
      <c r="K555" s="25">
        <f>SUM(SUMIFS(K556:K556,$G556:$G556,{"0","1"}))</f>
        <v>460</v>
      </c>
      <c r="L555" s="217">
        <f>SUM(SUMIFS(L556:L556,$G556:$G556,{"0","1"}))</f>
        <v>0</v>
      </c>
      <c r="M555" s="25">
        <f>SUM(SUMIFS(M556:M556,$G556:$G556,{"0","1"}))</f>
        <v>0</v>
      </c>
      <c r="N555" s="40">
        <f>SUM(SUMIFS(N556:N556,$G556:$G556,{"0","1"}))</f>
        <v>0</v>
      </c>
      <c r="O555" s="41"/>
      <c r="P555" s="10">
        <v>4</v>
      </c>
      <c r="Q555" s="41"/>
    </row>
    <row r="556" spans="1:34" ht="18" customHeight="1" x14ac:dyDescent="0.15">
      <c r="A556" s="85" t="s">
        <v>2159</v>
      </c>
      <c r="B556" s="32" t="s">
        <v>1055</v>
      </c>
      <c r="C556" s="32" t="s">
        <v>1054</v>
      </c>
      <c r="D556" s="677" t="s">
        <v>2246</v>
      </c>
      <c r="E556" s="678"/>
      <c r="F556" s="679"/>
      <c r="G556" s="32" t="s">
        <v>69</v>
      </c>
      <c r="H556" s="33" t="s">
        <v>1056</v>
      </c>
      <c r="I556" s="185" t="s">
        <v>2135</v>
      </c>
      <c r="J556" s="33" t="s">
        <v>1057</v>
      </c>
      <c r="K556" s="34">
        <v>460</v>
      </c>
      <c r="L556" s="143"/>
      <c r="M556" s="34">
        <v>0</v>
      </c>
      <c r="N556" s="144"/>
      <c r="O556" s="146"/>
      <c r="P556" s="10">
        <v>0</v>
      </c>
      <c r="Q556" s="146"/>
      <c r="AH556" s="10">
        <v>1</v>
      </c>
    </row>
    <row r="557" spans="1:34" ht="18" customHeight="1" x14ac:dyDescent="0.15">
      <c r="A557" s="85" t="s">
        <v>2160</v>
      </c>
      <c r="B557" s="23"/>
      <c r="C557" s="24" t="s">
        <v>1058</v>
      </c>
      <c r="D557" s="467" t="s">
        <v>2465</v>
      </c>
      <c r="E557" s="468"/>
      <c r="F557" s="469"/>
      <c r="G557" s="24"/>
      <c r="H557" s="24"/>
      <c r="I557" s="183"/>
      <c r="J557" s="23" t="s">
        <v>66</v>
      </c>
      <c r="K557" s="25">
        <f>SUM(SUMIFS(K558:K558,$G558:$G558,{"0","1"}))</f>
        <v>70</v>
      </c>
      <c r="L557" s="217">
        <f>SUM(SUMIFS(L558:L558,$G558:$G558,{"0","1"}))</f>
        <v>0</v>
      </c>
      <c r="M557" s="25">
        <f>SUM(SUMIFS(M558:M558,$G558:$G558,{"0","1"}))</f>
        <v>0</v>
      </c>
      <c r="N557" s="40">
        <f>SUM(SUMIFS(N558:N558,$G558:$G558,{"0","1"}))</f>
        <v>0</v>
      </c>
      <c r="O557" s="41"/>
      <c r="P557" s="10">
        <v>4</v>
      </c>
      <c r="Q557" s="41"/>
    </row>
    <row r="558" spans="1:34" ht="18" customHeight="1" x14ac:dyDescent="0.15">
      <c r="A558" s="85" t="s">
        <v>2160</v>
      </c>
      <c r="B558" s="32" t="s">
        <v>1059</v>
      </c>
      <c r="C558" s="32" t="s">
        <v>1058</v>
      </c>
      <c r="D558" s="680" t="s">
        <v>2247</v>
      </c>
      <c r="E558" s="681"/>
      <c r="F558" s="682"/>
      <c r="G558" s="32" t="s">
        <v>69</v>
      </c>
      <c r="H558" s="33" t="s">
        <v>1060</v>
      </c>
      <c r="I558" s="185" t="s">
        <v>2136</v>
      </c>
      <c r="J558" s="33" t="s">
        <v>1061</v>
      </c>
      <c r="K558" s="34">
        <v>70</v>
      </c>
      <c r="L558" s="143"/>
      <c r="M558" s="34">
        <v>0</v>
      </c>
      <c r="N558" s="144"/>
      <c r="O558" s="146"/>
      <c r="P558" s="10">
        <v>0</v>
      </c>
      <c r="Q558" s="146"/>
      <c r="AH558" s="10">
        <v>1</v>
      </c>
    </row>
    <row r="559" spans="1:34" ht="18" customHeight="1" x14ac:dyDescent="0.15">
      <c r="A559" s="85" t="s">
        <v>2161</v>
      </c>
      <c r="B559" s="23"/>
      <c r="C559" s="24" t="s">
        <v>1062</v>
      </c>
      <c r="D559" s="467" t="s">
        <v>2466</v>
      </c>
      <c r="E559" s="468"/>
      <c r="F559" s="469"/>
      <c r="G559" s="24"/>
      <c r="H559" s="24"/>
      <c r="I559" s="183"/>
      <c r="J559" s="23" t="s">
        <v>66</v>
      </c>
      <c r="K559" s="25">
        <f>SUM(SUMIFS(K560:K564,$G560:$G564,{"0","1"}))</f>
        <v>60</v>
      </c>
      <c r="L559" s="217">
        <f>SUM(SUMIFS(L560:L564,$G560:$G564,{"0","1"}))</f>
        <v>0</v>
      </c>
      <c r="M559" s="25">
        <f>SUM(SUMIFS(M560:M564,$G560:$G564,{"0","1"}))</f>
        <v>0</v>
      </c>
      <c r="N559" s="40">
        <f>SUM(SUMIFS(N560:N564,$G560:$G564,{"0","1"}))</f>
        <v>0</v>
      </c>
      <c r="O559" s="41"/>
      <c r="P559" s="10">
        <v>4</v>
      </c>
      <c r="Q559" s="41"/>
    </row>
    <row r="560" spans="1:34" ht="18" customHeight="1" x14ac:dyDescent="0.15">
      <c r="A560" s="85" t="s">
        <v>2161</v>
      </c>
      <c r="B560" s="32" t="s">
        <v>1063</v>
      </c>
      <c r="C560" s="32" t="s">
        <v>1062</v>
      </c>
      <c r="D560" s="671" t="s">
        <v>2248</v>
      </c>
      <c r="E560" s="672"/>
      <c r="F560" s="673"/>
      <c r="G560" s="32" t="s">
        <v>69</v>
      </c>
      <c r="H560" s="33" t="s">
        <v>1064</v>
      </c>
      <c r="I560" s="185" t="s">
        <v>2137</v>
      </c>
      <c r="J560" s="33" t="s">
        <v>1065</v>
      </c>
      <c r="K560" s="34">
        <v>15</v>
      </c>
      <c r="L560" s="143"/>
      <c r="M560" s="34">
        <v>0</v>
      </c>
      <c r="N560" s="144"/>
      <c r="O560" s="146"/>
      <c r="P560" s="10">
        <v>0</v>
      </c>
      <c r="Q560" s="146"/>
      <c r="AH560" s="10">
        <v>1</v>
      </c>
    </row>
    <row r="561" spans="1:34" ht="18" customHeight="1" x14ac:dyDescent="0.15">
      <c r="A561" s="85" t="s">
        <v>2161</v>
      </c>
      <c r="B561" s="32" t="s">
        <v>1063</v>
      </c>
      <c r="C561" s="32" t="s">
        <v>1062</v>
      </c>
      <c r="D561" s="671" t="s">
        <v>2248</v>
      </c>
      <c r="E561" s="672"/>
      <c r="F561" s="673"/>
      <c r="G561" s="32" t="s">
        <v>69</v>
      </c>
      <c r="H561" s="33" t="s">
        <v>1066</v>
      </c>
      <c r="I561" s="185" t="s">
        <v>2138</v>
      </c>
      <c r="J561" s="33" t="s">
        <v>1067</v>
      </c>
      <c r="K561" s="34">
        <v>20</v>
      </c>
      <c r="L561" s="143"/>
      <c r="M561" s="34">
        <v>0</v>
      </c>
      <c r="N561" s="144"/>
      <c r="O561" s="146"/>
      <c r="P561" s="10">
        <v>0</v>
      </c>
      <c r="Q561" s="146"/>
    </row>
    <row r="562" spans="1:34" ht="18" customHeight="1" x14ac:dyDescent="0.15">
      <c r="A562" s="85" t="s">
        <v>2161</v>
      </c>
      <c r="B562" s="32" t="s">
        <v>1063</v>
      </c>
      <c r="C562" s="32" t="s">
        <v>1062</v>
      </c>
      <c r="D562" s="671" t="s">
        <v>2248</v>
      </c>
      <c r="E562" s="672"/>
      <c r="F562" s="673"/>
      <c r="G562" s="32" t="s">
        <v>69</v>
      </c>
      <c r="H562" s="33" t="s">
        <v>1068</v>
      </c>
      <c r="I562" s="185" t="s">
        <v>2139</v>
      </c>
      <c r="J562" s="33" t="s">
        <v>1069</v>
      </c>
      <c r="K562" s="34">
        <v>10</v>
      </c>
      <c r="L562" s="143"/>
      <c r="M562" s="34">
        <v>0</v>
      </c>
      <c r="N562" s="144"/>
      <c r="O562" s="146"/>
      <c r="P562" s="10">
        <v>0</v>
      </c>
      <c r="Q562" s="146"/>
    </row>
    <row r="563" spans="1:34" ht="18" customHeight="1" x14ac:dyDescent="0.15">
      <c r="A563" s="85" t="s">
        <v>2161</v>
      </c>
      <c r="B563" s="32" t="s">
        <v>1063</v>
      </c>
      <c r="C563" s="32" t="s">
        <v>1062</v>
      </c>
      <c r="D563" s="671" t="s">
        <v>2248</v>
      </c>
      <c r="E563" s="672"/>
      <c r="F563" s="673"/>
      <c r="G563" s="32" t="s">
        <v>69</v>
      </c>
      <c r="H563" s="33" t="s">
        <v>1070</v>
      </c>
      <c r="I563" s="185" t="s">
        <v>2140</v>
      </c>
      <c r="J563" s="33" t="s">
        <v>1071</v>
      </c>
      <c r="K563" s="34">
        <v>15</v>
      </c>
      <c r="L563" s="143"/>
      <c r="M563" s="34">
        <v>0</v>
      </c>
      <c r="N563" s="144"/>
      <c r="O563" s="146"/>
      <c r="P563" s="10">
        <v>0</v>
      </c>
      <c r="Q563" s="146"/>
    </row>
    <row r="564" spans="1:34" ht="18" customHeight="1" x14ac:dyDescent="0.15">
      <c r="A564" s="85" t="s">
        <v>2161</v>
      </c>
      <c r="B564" s="32" t="s">
        <v>1063</v>
      </c>
      <c r="C564" s="32" t="s">
        <v>1062</v>
      </c>
      <c r="D564" s="671" t="s">
        <v>2248</v>
      </c>
      <c r="E564" s="672"/>
      <c r="F564" s="673"/>
      <c r="G564" s="32" t="s">
        <v>69</v>
      </c>
      <c r="H564" s="33" t="s">
        <v>1072</v>
      </c>
      <c r="I564" s="185" t="s">
        <v>2141</v>
      </c>
      <c r="J564" s="91" t="s">
        <v>1073</v>
      </c>
      <c r="K564" s="34">
        <v>0</v>
      </c>
      <c r="L564" s="143"/>
      <c r="M564" s="34">
        <v>0</v>
      </c>
      <c r="N564" s="144"/>
      <c r="O564" s="304"/>
      <c r="P564" s="10">
        <v>0</v>
      </c>
      <c r="Q564" s="304" t="s">
        <v>2595</v>
      </c>
    </row>
    <row r="565" spans="1:34" ht="18" customHeight="1" x14ac:dyDescent="0.15">
      <c r="A565" s="85" t="s">
        <v>2162</v>
      </c>
      <c r="B565" s="23"/>
      <c r="C565" s="24" t="s">
        <v>1074</v>
      </c>
      <c r="D565" s="467" t="s">
        <v>2467</v>
      </c>
      <c r="E565" s="468"/>
      <c r="F565" s="469"/>
      <c r="G565" s="24"/>
      <c r="H565" s="24"/>
      <c r="I565" s="183"/>
      <c r="J565" s="23" t="s">
        <v>66</v>
      </c>
      <c r="K565" s="25">
        <f>SUM(SUMIFS(K566:K566,$G566:$G566,{"0","1"}))</f>
        <v>15</v>
      </c>
      <c r="L565" s="217">
        <f>SUM(SUMIFS(L566:L566,$G566:$G566,{"0","1"}))</f>
        <v>0</v>
      </c>
      <c r="M565" s="25">
        <f>SUM(SUMIFS(M566:M566,$G566:$G566,{"0","1"}))</f>
        <v>0</v>
      </c>
      <c r="N565" s="40">
        <f>SUM(SUMIFS(N566:N566,$G566:$G566,{"0","1"}))</f>
        <v>0</v>
      </c>
      <c r="O565" s="41"/>
      <c r="P565" s="10">
        <v>4</v>
      </c>
      <c r="Q565" s="41"/>
    </row>
    <row r="566" spans="1:34" ht="18" customHeight="1" x14ac:dyDescent="0.15">
      <c r="A566" s="85" t="s">
        <v>2162</v>
      </c>
      <c r="B566" s="32" t="s">
        <v>1075</v>
      </c>
      <c r="C566" s="32" t="s">
        <v>1074</v>
      </c>
      <c r="D566" s="674" t="s">
        <v>2249</v>
      </c>
      <c r="E566" s="675"/>
      <c r="F566" s="676"/>
      <c r="G566" s="32" t="s">
        <v>69</v>
      </c>
      <c r="H566" s="33" t="s">
        <v>1076</v>
      </c>
      <c r="I566" s="185" t="s">
        <v>2142</v>
      </c>
      <c r="J566" s="33" t="s">
        <v>1077</v>
      </c>
      <c r="K566" s="34">
        <v>15</v>
      </c>
      <c r="L566" s="143"/>
      <c r="M566" s="34">
        <v>0</v>
      </c>
      <c r="N566" s="144"/>
      <c r="O566" s="146"/>
      <c r="P566" s="10">
        <v>0</v>
      </c>
      <c r="Q566" s="146"/>
      <c r="AH566" s="10">
        <v>1</v>
      </c>
    </row>
    <row r="567" spans="1:34" ht="18" customHeight="1" x14ac:dyDescent="0.15">
      <c r="A567" s="85" t="s">
        <v>2163</v>
      </c>
      <c r="B567" s="23"/>
      <c r="C567" s="24" t="s">
        <v>1078</v>
      </c>
      <c r="D567" s="467" t="s">
        <v>2468</v>
      </c>
      <c r="E567" s="468"/>
      <c r="F567" s="469"/>
      <c r="G567" s="24"/>
      <c r="H567" s="24"/>
      <c r="I567" s="183"/>
      <c r="J567" s="23" t="s">
        <v>66</v>
      </c>
      <c r="K567" s="25">
        <f>SUM(SUMIFS(K568:K568,$G568:$G568,{"0","1"}))</f>
        <v>25</v>
      </c>
      <c r="L567" s="217">
        <f>SUM(SUMIFS(L568:L568,$G568:$G568,{"0","1"}))</f>
        <v>0</v>
      </c>
      <c r="M567" s="25">
        <f>SUM(SUMIFS(M568:M568,$G568:$G568,{"0","1"}))</f>
        <v>0</v>
      </c>
      <c r="N567" s="40">
        <f>SUM(SUMIFS(N568:N568,$G568:$G568,{"0","1"}))</f>
        <v>0</v>
      </c>
      <c r="O567" s="41"/>
      <c r="P567" s="10">
        <v>4</v>
      </c>
      <c r="Q567" s="41"/>
    </row>
    <row r="568" spans="1:34" ht="18" customHeight="1" x14ac:dyDescent="0.15">
      <c r="A568" s="85" t="s">
        <v>2163</v>
      </c>
      <c r="B568" s="32" t="s">
        <v>1079</v>
      </c>
      <c r="C568" s="32" t="s">
        <v>1078</v>
      </c>
      <c r="D568" s="665" t="s">
        <v>2250</v>
      </c>
      <c r="E568" s="666"/>
      <c r="F568" s="667"/>
      <c r="G568" s="32" t="s">
        <v>69</v>
      </c>
      <c r="H568" s="33" t="s">
        <v>1080</v>
      </c>
      <c r="I568" s="185" t="s">
        <v>2143</v>
      </c>
      <c r="J568" s="33" t="s">
        <v>1081</v>
      </c>
      <c r="K568" s="34">
        <v>25</v>
      </c>
      <c r="L568" s="143"/>
      <c r="M568" s="34">
        <v>0</v>
      </c>
      <c r="N568" s="144"/>
      <c r="O568" s="146"/>
      <c r="P568" s="10">
        <v>0</v>
      </c>
      <c r="Q568" s="146"/>
    </row>
    <row r="569" spans="1:34" ht="18" customHeight="1" x14ac:dyDescent="0.15">
      <c r="A569" s="85" t="s">
        <v>2164</v>
      </c>
      <c r="B569" s="23"/>
      <c r="C569" s="24" t="s">
        <v>1082</v>
      </c>
      <c r="D569" s="467" t="s">
        <v>2469</v>
      </c>
      <c r="E569" s="468"/>
      <c r="F569" s="469"/>
      <c r="G569" s="24"/>
      <c r="H569" s="24"/>
      <c r="I569" s="183"/>
      <c r="J569" s="23" t="s">
        <v>66</v>
      </c>
      <c r="K569" s="25">
        <f>SUM(SUMIFS(K570:K571,$G570:$G571,{"0","1"}))</f>
        <v>45</v>
      </c>
      <c r="L569" s="217">
        <f>SUM(SUMIFS(L570:L571,$G570:$G571,{"0","1"}))</f>
        <v>0</v>
      </c>
      <c r="M569" s="25">
        <f>SUM(SUMIFS(M570:M571,$G570:$G571,{"0","1"}))</f>
        <v>0</v>
      </c>
      <c r="N569" s="40">
        <f>SUM(SUMIFS(N570:N571,$G570:$G571,{"0","1"}))</f>
        <v>0</v>
      </c>
      <c r="O569" s="41"/>
      <c r="P569" s="10">
        <v>4</v>
      </c>
      <c r="Q569" s="41"/>
    </row>
    <row r="570" spans="1:34" ht="18" customHeight="1" x14ac:dyDescent="0.15">
      <c r="A570" s="85" t="s">
        <v>2164</v>
      </c>
      <c r="B570" s="32" t="s">
        <v>1083</v>
      </c>
      <c r="C570" s="32" t="s">
        <v>1082</v>
      </c>
      <c r="D570" s="668" t="s">
        <v>2251</v>
      </c>
      <c r="E570" s="669"/>
      <c r="F570" s="670"/>
      <c r="G570" s="32" t="s">
        <v>69</v>
      </c>
      <c r="H570" s="33" t="s">
        <v>1084</v>
      </c>
      <c r="I570" s="185" t="s">
        <v>2144</v>
      </c>
      <c r="J570" s="33" t="s">
        <v>1085</v>
      </c>
      <c r="K570" s="34">
        <v>25</v>
      </c>
      <c r="L570" s="143"/>
      <c r="M570" s="34">
        <v>0</v>
      </c>
      <c r="N570" s="144"/>
      <c r="O570" s="146"/>
      <c r="P570" s="10">
        <v>0</v>
      </c>
      <c r="Q570" s="146"/>
    </row>
    <row r="571" spans="1:34" ht="18" customHeight="1" x14ac:dyDescent="0.15">
      <c r="A571" s="85" t="s">
        <v>2164</v>
      </c>
      <c r="B571" s="32" t="s">
        <v>1083</v>
      </c>
      <c r="C571" s="32" t="s">
        <v>1082</v>
      </c>
      <c r="D571" s="668" t="s">
        <v>2251</v>
      </c>
      <c r="E571" s="669"/>
      <c r="F571" s="670"/>
      <c r="G571" s="32" t="s">
        <v>69</v>
      </c>
      <c r="H571" s="33" t="s">
        <v>1086</v>
      </c>
      <c r="I571" s="185" t="s">
        <v>2145</v>
      </c>
      <c r="J571" s="33" t="s">
        <v>1087</v>
      </c>
      <c r="K571" s="34">
        <v>20</v>
      </c>
      <c r="L571" s="143"/>
      <c r="M571" s="34">
        <v>0</v>
      </c>
      <c r="N571" s="144"/>
      <c r="O571" s="146"/>
      <c r="P571" s="10">
        <v>0</v>
      </c>
      <c r="Q571" s="146"/>
    </row>
    <row r="572" spans="1:34" ht="18" customHeight="1" x14ac:dyDescent="0.15">
      <c r="A572" s="85" t="s">
        <v>2165</v>
      </c>
      <c r="B572" s="23"/>
      <c r="C572" s="24" t="s">
        <v>1088</v>
      </c>
      <c r="D572" s="467" t="s">
        <v>2470</v>
      </c>
      <c r="E572" s="468"/>
      <c r="F572" s="469"/>
      <c r="G572" s="24"/>
      <c r="H572" s="24"/>
      <c r="I572" s="183"/>
      <c r="J572" s="23" t="s">
        <v>66</v>
      </c>
      <c r="K572" s="25">
        <f>SUM(SUMIFS(K573:K573,$G573:$G573,{"0","1"}))</f>
        <v>25</v>
      </c>
      <c r="L572" s="217">
        <f>SUM(SUMIFS(L573:L573,$G573:$G573,{"0","1"}))</f>
        <v>0</v>
      </c>
      <c r="M572" s="25">
        <f>SUM(SUMIFS(M573:M573,$G573:$G573,{"0","1"}))</f>
        <v>0</v>
      </c>
      <c r="N572" s="40">
        <f>SUM(SUMIFS(N573:N573,$G573:$G573,{"0","1"}))</f>
        <v>0</v>
      </c>
      <c r="O572" s="41"/>
      <c r="P572" s="10">
        <v>4</v>
      </c>
      <c r="Q572" s="41"/>
    </row>
    <row r="573" spans="1:34" ht="18" customHeight="1" x14ac:dyDescent="0.15">
      <c r="A573" s="85" t="s">
        <v>2165</v>
      </c>
      <c r="B573" s="32" t="s">
        <v>1089</v>
      </c>
      <c r="C573" s="32" t="s">
        <v>1088</v>
      </c>
      <c r="D573" s="656" t="s">
        <v>2252</v>
      </c>
      <c r="E573" s="657"/>
      <c r="F573" s="658"/>
      <c r="G573" s="32" t="s">
        <v>69</v>
      </c>
      <c r="H573" s="33" t="s">
        <v>1090</v>
      </c>
      <c r="I573" s="185" t="s">
        <v>2146</v>
      </c>
      <c r="J573" s="33" t="s">
        <v>1091</v>
      </c>
      <c r="K573" s="34">
        <v>25</v>
      </c>
      <c r="L573" s="143"/>
      <c r="M573" s="34">
        <v>0</v>
      </c>
      <c r="N573" s="144"/>
      <c r="O573" s="146"/>
      <c r="P573" s="10">
        <v>0</v>
      </c>
      <c r="Q573" s="146"/>
    </row>
    <row r="574" spans="1:34" ht="18" customHeight="1" x14ac:dyDescent="0.15">
      <c r="A574" s="85" t="s">
        <v>2166</v>
      </c>
      <c r="B574" s="23"/>
      <c r="C574" s="24" t="s">
        <v>1092</v>
      </c>
      <c r="D574" s="467" t="s">
        <v>2471</v>
      </c>
      <c r="E574" s="468"/>
      <c r="F574" s="469"/>
      <c r="G574" s="24"/>
      <c r="H574" s="24"/>
      <c r="I574" s="183"/>
      <c r="J574" s="23" t="s">
        <v>66</v>
      </c>
      <c r="K574" s="25">
        <f>SUM(SUMIFS(K575:K575,$G575:$G575,{"0","1"}))</f>
        <v>50</v>
      </c>
      <c r="L574" s="217">
        <f>SUM(SUMIFS(L575:L575,$G575:$G575,{"0","1"}))</f>
        <v>0</v>
      </c>
      <c r="M574" s="25">
        <f>SUM(SUMIFS(M575:M575,$G575:$G575,{"0","1"}))</f>
        <v>0</v>
      </c>
      <c r="N574" s="40">
        <f>SUM(SUMIFS(N575:N575,$G575:$G575,{"0","1"}))</f>
        <v>0</v>
      </c>
      <c r="O574" s="41"/>
      <c r="P574" s="10">
        <v>4</v>
      </c>
      <c r="Q574" s="41"/>
    </row>
    <row r="575" spans="1:34" ht="18" customHeight="1" x14ac:dyDescent="0.15">
      <c r="A575" s="85" t="s">
        <v>2166</v>
      </c>
      <c r="B575" s="32" t="s">
        <v>1093</v>
      </c>
      <c r="C575" s="32" t="s">
        <v>1092</v>
      </c>
      <c r="D575" s="659" t="s">
        <v>2253</v>
      </c>
      <c r="E575" s="660"/>
      <c r="F575" s="661"/>
      <c r="G575" s="32" t="s">
        <v>69</v>
      </c>
      <c r="H575" s="33" t="s">
        <v>1094</v>
      </c>
      <c r="I575" s="185" t="s">
        <v>2147</v>
      </c>
      <c r="J575" s="33" t="s">
        <v>1095</v>
      </c>
      <c r="K575" s="34">
        <v>50</v>
      </c>
      <c r="L575" s="143"/>
      <c r="M575" s="34">
        <v>0</v>
      </c>
      <c r="N575" s="144"/>
      <c r="O575" s="146"/>
      <c r="P575" s="10">
        <v>0</v>
      </c>
      <c r="Q575" s="146"/>
    </row>
    <row r="576" spans="1:34" ht="22.5" x14ac:dyDescent="0.15">
      <c r="A576" s="85" t="s">
        <v>2167</v>
      </c>
      <c r="B576" s="23"/>
      <c r="C576" s="24" t="s">
        <v>1096</v>
      </c>
      <c r="D576" s="467" t="s">
        <v>2472</v>
      </c>
      <c r="E576" s="468"/>
      <c r="F576" s="469"/>
      <c r="G576" s="24"/>
      <c r="H576" s="24"/>
      <c r="I576" s="183"/>
      <c r="J576" s="23" t="s">
        <v>66</v>
      </c>
      <c r="K576" s="25">
        <f>SUM(SUMIFS(K577:K578,$G577:$G578,{"0","1"}))</f>
        <v>0</v>
      </c>
      <c r="L576" s="217">
        <f>SUM(SUMIFS(L577:L578,$G577:$G578,{"0","1"}))</f>
        <v>0</v>
      </c>
      <c r="M576" s="25">
        <f>SUM(SUMIFS(M577:M578,$G577:$G578,{"0","1"}))</f>
        <v>0</v>
      </c>
      <c r="N576" s="40">
        <f>SUM(SUMIFS(N577:N578,$G577:$G578,{"0","1"}))</f>
        <v>0</v>
      </c>
      <c r="O576" s="41"/>
      <c r="P576" s="10">
        <v>4</v>
      </c>
      <c r="Q576" s="41"/>
    </row>
    <row r="577" spans="1:17" ht="22.5" x14ac:dyDescent="0.15">
      <c r="A577" s="85" t="s">
        <v>2167</v>
      </c>
      <c r="B577" s="26" t="s">
        <v>1097</v>
      </c>
      <c r="C577" s="27" t="s">
        <v>1096</v>
      </c>
      <c r="D577" s="414" t="s">
        <v>2473</v>
      </c>
      <c r="E577" s="415"/>
      <c r="F577" s="416"/>
      <c r="G577" s="28"/>
      <c r="H577" s="28"/>
      <c r="I577" s="184"/>
      <c r="J577" s="28" t="s">
        <v>68</v>
      </c>
      <c r="K577" s="29">
        <f>SUM(SUMIFS(K578:K578,$G578:$G578,{"0","1"}))</f>
        <v>0</v>
      </c>
      <c r="L577" s="250">
        <f>SUM(SUMIFS(L578:L578,$G578:$G578,{"0","1"}))</f>
        <v>0</v>
      </c>
      <c r="M577" s="29">
        <f>SUM(SUMIFS(M578:M578,$G578:$G578,{"0","1"}))</f>
        <v>0</v>
      </c>
      <c r="N577" s="30">
        <f>SUM(SUMIFS(N578:N578,$G578:$G578,{"0","1"}))</f>
        <v>0</v>
      </c>
      <c r="O577" s="31"/>
      <c r="P577" s="10">
        <v>3</v>
      </c>
      <c r="Q577" s="31"/>
    </row>
    <row r="578" spans="1:17" ht="22.5" x14ac:dyDescent="0.15">
      <c r="A578" s="85" t="s">
        <v>2167</v>
      </c>
      <c r="B578" s="32" t="s">
        <v>1097</v>
      </c>
      <c r="C578" s="32" t="s">
        <v>1096</v>
      </c>
      <c r="D578" s="662" t="s">
        <v>2254</v>
      </c>
      <c r="E578" s="663"/>
      <c r="F578" s="664"/>
      <c r="G578" s="32" t="s">
        <v>69</v>
      </c>
      <c r="H578" s="33" t="s">
        <v>1098</v>
      </c>
      <c r="I578" s="185" t="s">
        <v>2148</v>
      </c>
      <c r="J578" s="91" t="s">
        <v>1099</v>
      </c>
      <c r="K578" s="92">
        <v>0</v>
      </c>
      <c r="L578" s="264"/>
      <c r="M578" s="92">
        <v>0</v>
      </c>
      <c r="N578" s="212"/>
      <c r="O578" s="146"/>
      <c r="P578" s="10">
        <v>0</v>
      </c>
      <c r="Q578" s="146" t="s">
        <v>2578</v>
      </c>
    </row>
    <row r="579" spans="1:17" ht="22.5" x14ac:dyDescent="0.15">
      <c r="B579" s="35"/>
      <c r="C579" s="35"/>
      <c r="D579" s="290"/>
      <c r="E579" s="290"/>
      <c r="F579" s="35"/>
      <c r="G579" s="35"/>
      <c r="H579" s="36"/>
      <c r="I579" s="188"/>
      <c r="J579" s="36"/>
      <c r="K579" s="37"/>
      <c r="L579" s="252"/>
      <c r="M579" s="37"/>
      <c r="N579" s="38"/>
      <c r="O579" s="39"/>
    </row>
    <row r="580" spans="1:17" ht="22.5" x14ac:dyDescent="0.15">
      <c r="M580" s="37"/>
      <c r="N580" s="38"/>
    </row>
  </sheetData>
  <sheetProtection algorithmName="SHA-512" hashValue="iR+VnLmYiJAG9/ob1p6HjnW/wjrwzz3lo3PJpL8LeudXfPWGm8PUzrcLjo31ZfsVL7JDg0eLj8ddokkMCZ1LkQ==" saltValue="ec87Jot4ZdnDvJ8E1j0mug==" spinCount="100000" sheet="1" sort="0" autoFilter="0"/>
  <autoFilter ref="D9:O9" xr:uid="{00000000-0001-0000-0300-000000000000}">
    <filterColumn colId="0" showButton="0"/>
  </autoFilter>
  <mergeCells count="577">
    <mergeCell ref="D561:F561"/>
    <mergeCell ref="D562:F562"/>
    <mergeCell ref="D563:F563"/>
    <mergeCell ref="D564:F564"/>
    <mergeCell ref="D565:F565"/>
    <mergeCell ref="D566:F566"/>
    <mergeCell ref="D555:F555"/>
    <mergeCell ref="D556:F556"/>
    <mergeCell ref="D557:F557"/>
    <mergeCell ref="D558:F558"/>
    <mergeCell ref="D559:F559"/>
    <mergeCell ref="D560:F560"/>
    <mergeCell ref="D573:F573"/>
    <mergeCell ref="D574:F574"/>
    <mergeCell ref="D575:F575"/>
    <mergeCell ref="D576:F576"/>
    <mergeCell ref="D577:F577"/>
    <mergeCell ref="D578:F578"/>
    <mergeCell ref="D567:F567"/>
    <mergeCell ref="D568:F568"/>
    <mergeCell ref="D569:F569"/>
    <mergeCell ref="D570:F570"/>
    <mergeCell ref="D571:F571"/>
    <mergeCell ref="D572:F572"/>
    <mergeCell ref="D551:F551"/>
    <mergeCell ref="D552:F552"/>
    <mergeCell ref="D553:F553"/>
    <mergeCell ref="D554:F554"/>
    <mergeCell ref="D543:F543"/>
    <mergeCell ref="D544:F544"/>
    <mergeCell ref="D545:F545"/>
    <mergeCell ref="D546:F546"/>
    <mergeCell ref="D547:F547"/>
    <mergeCell ref="D548:F548"/>
    <mergeCell ref="D529:F529"/>
    <mergeCell ref="D530:F530"/>
    <mergeCell ref="D516:F516"/>
    <mergeCell ref="D518:F518"/>
    <mergeCell ref="D519:F519"/>
    <mergeCell ref="D520:F520"/>
    <mergeCell ref="D521:F521"/>
    <mergeCell ref="D549:F549"/>
    <mergeCell ref="D550:F550"/>
    <mergeCell ref="D538:F538"/>
    <mergeCell ref="D539:F539"/>
    <mergeCell ref="D541:F541"/>
    <mergeCell ref="D542:F542"/>
    <mergeCell ref="D531:F531"/>
    <mergeCell ref="D533:F533"/>
    <mergeCell ref="D534:F534"/>
    <mergeCell ref="D535:F535"/>
    <mergeCell ref="D536:F536"/>
    <mergeCell ref="D537:F537"/>
    <mergeCell ref="D532:F532"/>
    <mergeCell ref="D540:F540"/>
    <mergeCell ref="D522:F522"/>
    <mergeCell ref="D517:F517"/>
    <mergeCell ref="D525:F525"/>
    <mergeCell ref="D505:F505"/>
    <mergeCell ref="D506:F506"/>
    <mergeCell ref="D507:F507"/>
    <mergeCell ref="D508:F508"/>
    <mergeCell ref="D509:F509"/>
    <mergeCell ref="D510:F510"/>
    <mergeCell ref="D499:F499"/>
    <mergeCell ref="D500:F500"/>
    <mergeCell ref="D501:F501"/>
    <mergeCell ref="D502:F502"/>
    <mergeCell ref="D503:F503"/>
    <mergeCell ref="D504:F504"/>
    <mergeCell ref="D528:F528"/>
    <mergeCell ref="D511:F511"/>
    <mergeCell ref="D512:F512"/>
    <mergeCell ref="D513:F513"/>
    <mergeCell ref="D514:F514"/>
    <mergeCell ref="D515:F515"/>
    <mergeCell ref="D523:F523"/>
    <mergeCell ref="D524:F524"/>
    <mergeCell ref="D526:F526"/>
    <mergeCell ref="D527:F527"/>
    <mergeCell ref="D495:F495"/>
    <mergeCell ref="D496:F496"/>
    <mergeCell ref="D497:F497"/>
    <mergeCell ref="D498:F498"/>
    <mergeCell ref="D488:F488"/>
    <mergeCell ref="D489:F489"/>
    <mergeCell ref="D490:F490"/>
    <mergeCell ref="D491:F491"/>
    <mergeCell ref="D492:F492"/>
    <mergeCell ref="D493:F493"/>
    <mergeCell ref="D494:F494"/>
    <mergeCell ref="D483:F483"/>
    <mergeCell ref="D484:F484"/>
    <mergeCell ref="D485:F485"/>
    <mergeCell ref="D486:F486"/>
    <mergeCell ref="D487:F487"/>
    <mergeCell ref="D477:F477"/>
    <mergeCell ref="D478:F478"/>
    <mergeCell ref="D479:F479"/>
    <mergeCell ref="D480:F480"/>
    <mergeCell ref="D481:F481"/>
    <mergeCell ref="D482:F482"/>
    <mergeCell ref="D471:F471"/>
    <mergeCell ref="D472:F472"/>
    <mergeCell ref="D473:F473"/>
    <mergeCell ref="D474:F474"/>
    <mergeCell ref="D475:F475"/>
    <mergeCell ref="D476:F476"/>
    <mergeCell ref="D464:F464"/>
    <mergeCell ref="D465:F465"/>
    <mergeCell ref="D466:F466"/>
    <mergeCell ref="D468:F468"/>
    <mergeCell ref="D469:F469"/>
    <mergeCell ref="D470:F470"/>
    <mergeCell ref="D459:F459"/>
    <mergeCell ref="D460:F460"/>
    <mergeCell ref="D461:F461"/>
    <mergeCell ref="D462:F462"/>
    <mergeCell ref="D463:F463"/>
    <mergeCell ref="D467:F467"/>
    <mergeCell ref="D453:F453"/>
    <mergeCell ref="D454:F454"/>
    <mergeCell ref="D455:F455"/>
    <mergeCell ref="D456:F456"/>
    <mergeCell ref="D457:F457"/>
    <mergeCell ref="D458:F458"/>
    <mergeCell ref="D446:F446"/>
    <mergeCell ref="D447:F447"/>
    <mergeCell ref="D448:F448"/>
    <mergeCell ref="D450:F450"/>
    <mergeCell ref="D451:F451"/>
    <mergeCell ref="D452:F452"/>
    <mergeCell ref="D440:F440"/>
    <mergeCell ref="D441:F441"/>
    <mergeCell ref="D442:F442"/>
    <mergeCell ref="D443:F443"/>
    <mergeCell ref="D444:F444"/>
    <mergeCell ref="D445:F445"/>
    <mergeCell ref="D449:F449"/>
    <mergeCell ref="D434:F434"/>
    <mergeCell ref="D435:F435"/>
    <mergeCell ref="D436:F436"/>
    <mergeCell ref="D437:F437"/>
    <mergeCell ref="D438:F438"/>
    <mergeCell ref="D439:F439"/>
    <mergeCell ref="D428:F428"/>
    <mergeCell ref="D429:F429"/>
    <mergeCell ref="D430:F430"/>
    <mergeCell ref="D431:F431"/>
    <mergeCell ref="D432:F432"/>
    <mergeCell ref="D433:F433"/>
    <mergeCell ref="D422:F422"/>
    <mergeCell ref="D423:F423"/>
    <mergeCell ref="D424:F424"/>
    <mergeCell ref="D425:F425"/>
    <mergeCell ref="D426:F426"/>
    <mergeCell ref="D427:F427"/>
    <mergeCell ref="D416:F416"/>
    <mergeCell ref="D417:F417"/>
    <mergeCell ref="D418:F418"/>
    <mergeCell ref="D419:F419"/>
    <mergeCell ref="D420:F420"/>
    <mergeCell ref="D421:F421"/>
    <mergeCell ref="D410:F410"/>
    <mergeCell ref="D411:F411"/>
    <mergeCell ref="D412:F412"/>
    <mergeCell ref="D413:F413"/>
    <mergeCell ref="D414:F414"/>
    <mergeCell ref="D415:F415"/>
    <mergeCell ref="D404:F404"/>
    <mergeCell ref="D405:F405"/>
    <mergeCell ref="D406:F406"/>
    <mergeCell ref="D407:F407"/>
    <mergeCell ref="D408:F408"/>
    <mergeCell ref="D409:F409"/>
    <mergeCell ref="D398:F398"/>
    <mergeCell ref="D399:F399"/>
    <mergeCell ref="D400:F400"/>
    <mergeCell ref="D401:F401"/>
    <mergeCell ref="D402:F402"/>
    <mergeCell ref="D403:F403"/>
    <mergeCell ref="D391:F391"/>
    <mergeCell ref="D392:F392"/>
    <mergeCell ref="D393:F393"/>
    <mergeCell ref="D394:F394"/>
    <mergeCell ref="D395:F395"/>
    <mergeCell ref="D397:F397"/>
    <mergeCell ref="D385:F385"/>
    <mergeCell ref="D386:F386"/>
    <mergeCell ref="D387:F387"/>
    <mergeCell ref="D388:F388"/>
    <mergeCell ref="D389:F389"/>
    <mergeCell ref="D390:F390"/>
    <mergeCell ref="D396:F396"/>
    <mergeCell ref="D379:F379"/>
    <mergeCell ref="D380:F380"/>
    <mergeCell ref="D381:F381"/>
    <mergeCell ref="D382:F382"/>
    <mergeCell ref="D383:F383"/>
    <mergeCell ref="D384:F384"/>
    <mergeCell ref="D373:F373"/>
    <mergeCell ref="D374:F374"/>
    <mergeCell ref="D375:F375"/>
    <mergeCell ref="D376:F376"/>
    <mergeCell ref="D377:F377"/>
    <mergeCell ref="D378:F378"/>
    <mergeCell ref="D367:F367"/>
    <mergeCell ref="D368:F368"/>
    <mergeCell ref="D369:F369"/>
    <mergeCell ref="D370:F370"/>
    <mergeCell ref="D371:F371"/>
    <mergeCell ref="D372:F372"/>
    <mergeCell ref="D361:F361"/>
    <mergeCell ref="D362:F362"/>
    <mergeCell ref="D363:F363"/>
    <mergeCell ref="D364:F364"/>
    <mergeCell ref="D365:F365"/>
    <mergeCell ref="D366:F366"/>
    <mergeCell ref="D356:F356"/>
    <mergeCell ref="D357:F357"/>
    <mergeCell ref="D358:F358"/>
    <mergeCell ref="D359:F359"/>
    <mergeCell ref="D360:F360"/>
    <mergeCell ref="D350:F350"/>
    <mergeCell ref="D351:F351"/>
    <mergeCell ref="D352:F352"/>
    <mergeCell ref="D353:F353"/>
    <mergeCell ref="D354:F354"/>
    <mergeCell ref="D355:F355"/>
    <mergeCell ref="D344:F344"/>
    <mergeCell ref="D345:F345"/>
    <mergeCell ref="D346:F346"/>
    <mergeCell ref="D347:F347"/>
    <mergeCell ref="D348:F348"/>
    <mergeCell ref="D349:F349"/>
    <mergeCell ref="D338:F338"/>
    <mergeCell ref="D339:F339"/>
    <mergeCell ref="D340:F340"/>
    <mergeCell ref="D341:F341"/>
    <mergeCell ref="D342:F342"/>
    <mergeCell ref="D343:F343"/>
    <mergeCell ref="D333:F333"/>
    <mergeCell ref="D334:F334"/>
    <mergeCell ref="D335:F335"/>
    <mergeCell ref="D336:F336"/>
    <mergeCell ref="D337:F337"/>
    <mergeCell ref="D327:F327"/>
    <mergeCell ref="D328:F328"/>
    <mergeCell ref="D329:F329"/>
    <mergeCell ref="D330:F330"/>
    <mergeCell ref="D331:F331"/>
    <mergeCell ref="D332:F332"/>
    <mergeCell ref="D321:F321"/>
    <mergeCell ref="D322:F322"/>
    <mergeCell ref="D323:F323"/>
    <mergeCell ref="D324:F324"/>
    <mergeCell ref="D325:F325"/>
    <mergeCell ref="D326:F326"/>
    <mergeCell ref="D315:F315"/>
    <mergeCell ref="D316:F316"/>
    <mergeCell ref="D317:F317"/>
    <mergeCell ref="D318:F318"/>
    <mergeCell ref="D319:F319"/>
    <mergeCell ref="D320:F320"/>
    <mergeCell ref="D310:F310"/>
    <mergeCell ref="D311:F311"/>
    <mergeCell ref="D312:F312"/>
    <mergeCell ref="D313:F313"/>
    <mergeCell ref="D314:F314"/>
    <mergeCell ref="D294:F294"/>
    <mergeCell ref="D295:F295"/>
    <mergeCell ref="D296:F296"/>
    <mergeCell ref="D297:F297"/>
    <mergeCell ref="D298:F298"/>
    <mergeCell ref="D288:F288"/>
    <mergeCell ref="D289:F289"/>
    <mergeCell ref="D290:F290"/>
    <mergeCell ref="D291:F291"/>
    <mergeCell ref="D292:F292"/>
    <mergeCell ref="D293:F293"/>
    <mergeCell ref="D305:F305"/>
    <mergeCell ref="D306:F306"/>
    <mergeCell ref="D307:F307"/>
    <mergeCell ref="D308:F308"/>
    <mergeCell ref="D309:F309"/>
    <mergeCell ref="D299:F299"/>
    <mergeCell ref="D300:F300"/>
    <mergeCell ref="D301:F301"/>
    <mergeCell ref="D302:F302"/>
    <mergeCell ref="D303:F303"/>
    <mergeCell ref="D304:F304"/>
    <mergeCell ref="D282:F282"/>
    <mergeCell ref="D283:F283"/>
    <mergeCell ref="D284:F284"/>
    <mergeCell ref="D285:F285"/>
    <mergeCell ref="D286:F286"/>
    <mergeCell ref="D287:F287"/>
    <mergeCell ref="D274:F274"/>
    <mergeCell ref="D276:F276"/>
    <mergeCell ref="D277:F277"/>
    <mergeCell ref="D279:F279"/>
    <mergeCell ref="D280:F280"/>
    <mergeCell ref="D281:F281"/>
    <mergeCell ref="D278:F278"/>
    <mergeCell ref="D269:F269"/>
    <mergeCell ref="D270:F270"/>
    <mergeCell ref="D271:F271"/>
    <mergeCell ref="D272:F272"/>
    <mergeCell ref="D273:F273"/>
    <mergeCell ref="D275:F275"/>
    <mergeCell ref="D263:F263"/>
    <mergeCell ref="D264:F264"/>
    <mergeCell ref="D265:F265"/>
    <mergeCell ref="D266:F266"/>
    <mergeCell ref="D267:F267"/>
    <mergeCell ref="D268:F268"/>
    <mergeCell ref="D257:F257"/>
    <mergeCell ref="D258:F258"/>
    <mergeCell ref="D259:F259"/>
    <mergeCell ref="D260:F260"/>
    <mergeCell ref="D261:F261"/>
    <mergeCell ref="D262:F262"/>
    <mergeCell ref="D252:F252"/>
    <mergeCell ref="D253:F253"/>
    <mergeCell ref="D254:F254"/>
    <mergeCell ref="D255:F255"/>
    <mergeCell ref="D256:F256"/>
    <mergeCell ref="D235:F235"/>
    <mergeCell ref="D236:F236"/>
    <mergeCell ref="D237:F237"/>
    <mergeCell ref="D238:F238"/>
    <mergeCell ref="D239:F239"/>
    <mergeCell ref="D240:F240"/>
    <mergeCell ref="D229:F229"/>
    <mergeCell ref="D230:F230"/>
    <mergeCell ref="D231:F231"/>
    <mergeCell ref="D232:F232"/>
    <mergeCell ref="D233:F233"/>
    <mergeCell ref="D234:F234"/>
    <mergeCell ref="D247:F247"/>
    <mergeCell ref="D248:F248"/>
    <mergeCell ref="D249:F249"/>
    <mergeCell ref="D250:F250"/>
    <mergeCell ref="D251:F251"/>
    <mergeCell ref="D241:F241"/>
    <mergeCell ref="D242:F242"/>
    <mergeCell ref="D243:F243"/>
    <mergeCell ref="D244:F244"/>
    <mergeCell ref="D245:F245"/>
    <mergeCell ref="D246:F246"/>
    <mergeCell ref="D223:F223"/>
    <mergeCell ref="D224:F224"/>
    <mergeCell ref="D225:F225"/>
    <mergeCell ref="D226:F226"/>
    <mergeCell ref="D227:F227"/>
    <mergeCell ref="D228:F228"/>
    <mergeCell ref="D218:F218"/>
    <mergeCell ref="D219:F219"/>
    <mergeCell ref="D220:F220"/>
    <mergeCell ref="D221:F221"/>
    <mergeCell ref="D222:F222"/>
    <mergeCell ref="D212:F212"/>
    <mergeCell ref="D213:F213"/>
    <mergeCell ref="D214:F214"/>
    <mergeCell ref="D215:F215"/>
    <mergeCell ref="D216:F216"/>
    <mergeCell ref="D217:F217"/>
    <mergeCell ref="D205:F205"/>
    <mergeCell ref="D206:F206"/>
    <mergeCell ref="D208:F208"/>
    <mergeCell ref="D209:F209"/>
    <mergeCell ref="D210:F210"/>
    <mergeCell ref="D211:F211"/>
    <mergeCell ref="D200:F200"/>
    <mergeCell ref="D201:F201"/>
    <mergeCell ref="D202:F202"/>
    <mergeCell ref="D203:F203"/>
    <mergeCell ref="D204:F204"/>
    <mergeCell ref="D207:F207"/>
    <mergeCell ref="D194:F194"/>
    <mergeCell ref="D195:F195"/>
    <mergeCell ref="D196:F196"/>
    <mergeCell ref="D197:F197"/>
    <mergeCell ref="D198:F198"/>
    <mergeCell ref="D199:F199"/>
    <mergeCell ref="D178:F178"/>
    <mergeCell ref="D179:F179"/>
    <mergeCell ref="D180:F180"/>
    <mergeCell ref="D181:F181"/>
    <mergeCell ref="D182:F182"/>
    <mergeCell ref="D183:F183"/>
    <mergeCell ref="D188:F188"/>
    <mergeCell ref="D171:F171"/>
    <mergeCell ref="D172:F172"/>
    <mergeCell ref="D174:F174"/>
    <mergeCell ref="D175:F175"/>
    <mergeCell ref="D176:F176"/>
    <mergeCell ref="D177:F177"/>
    <mergeCell ref="D190:F190"/>
    <mergeCell ref="D191:F191"/>
    <mergeCell ref="D192:F192"/>
    <mergeCell ref="D193:F193"/>
    <mergeCell ref="D184:F184"/>
    <mergeCell ref="D185:F185"/>
    <mergeCell ref="D186:F186"/>
    <mergeCell ref="D187:F187"/>
    <mergeCell ref="D189:F189"/>
    <mergeCell ref="D157:F157"/>
    <mergeCell ref="D158:F158"/>
    <mergeCell ref="D159:F159"/>
    <mergeCell ref="D152:F152"/>
    <mergeCell ref="D153:F153"/>
    <mergeCell ref="D154:F154"/>
    <mergeCell ref="D155:F155"/>
    <mergeCell ref="D156:F156"/>
    <mergeCell ref="D150:F150"/>
    <mergeCell ref="D151:F151"/>
    <mergeCell ref="D166:F166"/>
    <mergeCell ref="D167:F167"/>
    <mergeCell ref="D168:F168"/>
    <mergeCell ref="D169:F169"/>
    <mergeCell ref="D170:F170"/>
    <mergeCell ref="D173:F173"/>
    <mergeCell ref="D160:F160"/>
    <mergeCell ref="D161:F161"/>
    <mergeCell ref="D162:F162"/>
    <mergeCell ref="D165:F165"/>
    <mergeCell ref="D163:F163"/>
    <mergeCell ref="D164:F164"/>
    <mergeCell ref="D135:F135"/>
    <mergeCell ref="D136:F136"/>
    <mergeCell ref="D137:F137"/>
    <mergeCell ref="D138:F138"/>
    <mergeCell ref="D139:F139"/>
    <mergeCell ref="D140:F140"/>
    <mergeCell ref="D147:F147"/>
    <mergeCell ref="D148:F148"/>
    <mergeCell ref="D149:F149"/>
    <mergeCell ref="D141:F141"/>
    <mergeCell ref="D142:F142"/>
    <mergeCell ref="D143:F143"/>
    <mergeCell ref="D144:F144"/>
    <mergeCell ref="D145:F145"/>
    <mergeCell ref="D146:F146"/>
    <mergeCell ref="D129:F129"/>
    <mergeCell ref="D130:F130"/>
    <mergeCell ref="D131:F131"/>
    <mergeCell ref="D132:F132"/>
    <mergeCell ref="D133:F133"/>
    <mergeCell ref="D134:F134"/>
    <mergeCell ref="D123:F123"/>
    <mergeCell ref="D124:F124"/>
    <mergeCell ref="D125:F125"/>
    <mergeCell ref="D126:F126"/>
    <mergeCell ref="D127:F127"/>
    <mergeCell ref="D128:F128"/>
    <mergeCell ref="D118:F118"/>
    <mergeCell ref="D119:F119"/>
    <mergeCell ref="D120:F120"/>
    <mergeCell ref="D121:F121"/>
    <mergeCell ref="D122:F122"/>
    <mergeCell ref="D113:F113"/>
    <mergeCell ref="D114:F114"/>
    <mergeCell ref="D115:F115"/>
    <mergeCell ref="D116:F116"/>
    <mergeCell ref="D117:F117"/>
    <mergeCell ref="D112:F112"/>
    <mergeCell ref="D93:F93"/>
    <mergeCell ref="D79:F79"/>
    <mergeCell ref="D80:F80"/>
    <mergeCell ref="D85:F85"/>
    <mergeCell ref="D86:F86"/>
    <mergeCell ref="D100:F100"/>
    <mergeCell ref="D101:F101"/>
    <mergeCell ref="D102:F102"/>
    <mergeCell ref="D103:F103"/>
    <mergeCell ref="D106:F106"/>
    <mergeCell ref="D107:F107"/>
    <mergeCell ref="D108:F108"/>
    <mergeCell ref="D109:F109"/>
    <mergeCell ref="D110:F110"/>
    <mergeCell ref="D111:F111"/>
    <mergeCell ref="D104:F104"/>
    <mergeCell ref="D105:F105"/>
    <mergeCell ref="D94:F94"/>
    <mergeCell ref="D95:F95"/>
    <mergeCell ref="D96:F96"/>
    <mergeCell ref="D97:F97"/>
    <mergeCell ref="D98:F98"/>
    <mergeCell ref="D99:F99"/>
    <mergeCell ref="D66:F66"/>
    <mergeCell ref="D58:F58"/>
    <mergeCell ref="D59:F59"/>
    <mergeCell ref="D88:F88"/>
    <mergeCell ref="D89:F89"/>
    <mergeCell ref="D90:F90"/>
    <mergeCell ref="D91:F91"/>
    <mergeCell ref="D92:F92"/>
    <mergeCell ref="D60:F60"/>
    <mergeCell ref="D61:F61"/>
    <mergeCell ref="D81:F81"/>
    <mergeCell ref="D82:F82"/>
    <mergeCell ref="D83:F83"/>
    <mergeCell ref="D84:F84"/>
    <mergeCell ref="D42:F42"/>
    <mergeCell ref="D43:F43"/>
    <mergeCell ref="D44:F44"/>
    <mergeCell ref="D45:F45"/>
    <mergeCell ref="D46:F46"/>
    <mergeCell ref="D47:F47"/>
    <mergeCell ref="D38:F38"/>
    <mergeCell ref="D87:F87"/>
    <mergeCell ref="D73:F73"/>
    <mergeCell ref="D74:F74"/>
    <mergeCell ref="D75:F75"/>
    <mergeCell ref="D76:F76"/>
    <mergeCell ref="D77:F77"/>
    <mergeCell ref="D78:F78"/>
    <mergeCell ref="D67:F67"/>
    <mergeCell ref="D68:F68"/>
    <mergeCell ref="D69:F69"/>
    <mergeCell ref="D70:F70"/>
    <mergeCell ref="D71:F71"/>
    <mergeCell ref="D72:F72"/>
    <mergeCell ref="D62:F62"/>
    <mergeCell ref="D63:F63"/>
    <mergeCell ref="D64:F64"/>
    <mergeCell ref="D65:F65"/>
    <mergeCell ref="D53:F53"/>
    <mergeCell ref="D54:F54"/>
    <mergeCell ref="D55:F55"/>
    <mergeCell ref="D57:F57"/>
    <mergeCell ref="D56:F56"/>
    <mergeCell ref="D48:F48"/>
    <mergeCell ref="D49:F49"/>
    <mergeCell ref="D50:F50"/>
    <mergeCell ref="D51:F51"/>
    <mergeCell ref="D52:F52"/>
    <mergeCell ref="K1:O1"/>
    <mergeCell ref="K2:O2"/>
    <mergeCell ref="D29:F29"/>
    <mergeCell ref="D30:F30"/>
    <mergeCell ref="D31:F31"/>
    <mergeCell ref="D32:F32"/>
    <mergeCell ref="D33:F33"/>
    <mergeCell ref="D23:F23"/>
    <mergeCell ref="D24:F24"/>
    <mergeCell ref="D25:F25"/>
    <mergeCell ref="D26:F26"/>
    <mergeCell ref="D27:F27"/>
    <mergeCell ref="D28:F28"/>
    <mergeCell ref="D5:E5"/>
    <mergeCell ref="D6:E6"/>
    <mergeCell ref="D7:E7"/>
    <mergeCell ref="D22:F22"/>
    <mergeCell ref="D13:F13"/>
    <mergeCell ref="D9:E9"/>
    <mergeCell ref="K3:L3"/>
    <mergeCell ref="N3:O3"/>
    <mergeCell ref="D10:F10"/>
    <mergeCell ref="D11:F11"/>
    <mergeCell ref="D39:F39"/>
    <mergeCell ref="D19:F19"/>
    <mergeCell ref="D20:F20"/>
    <mergeCell ref="D21:F21"/>
    <mergeCell ref="D12:F12"/>
    <mergeCell ref="D16:F16"/>
    <mergeCell ref="D40:F40"/>
    <mergeCell ref="D41:F41"/>
    <mergeCell ref="D34:F34"/>
    <mergeCell ref="D35:F35"/>
    <mergeCell ref="D36:F36"/>
    <mergeCell ref="D37:F37"/>
    <mergeCell ref="D14:F14"/>
    <mergeCell ref="D15:F15"/>
    <mergeCell ref="D17:F17"/>
    <mergeCell ref="D18:F18"/>
  </mergeCells>
  <phoneticPr fontId="10"/>
  <conditionalFormatting sqref="L10:L12">
    <cfRule type="cellIs" dxfId="63" priority="273" operator="greaterThan">
      <formula>(K10:K578)</formula>
    </cfRule>
  </conditionalFormatting>
  <conditionalFormatting sqref="L60:L83 N60:N83 L158:L162 N158:N162 L174:L189 N174:N189 L207:L255 N207:N255 L279:L304 N279:N304 N397:N449 L450:L461 N462:N514">
    <cfRule type="cellIs" dxfId="62" priority="416" operator="greaterThan">
      <formula>(K60:K633)</formula>
    </cfRule>
  </conditionalFormatting>
  <conditionalFormatting sqref="L163:L173 N163:N173 L190:L206 N190:N206 L256:L278 N256:N278 L305:L336 N305:N395 L397:L449 L462:L514 N515:N538">
    <cfRule type="cellIs" dxfId="61" priority="65" operator="greaterThan">
      <formula>(K163:K737)</formula>
    </cfRule>
  </conditionalFormatting>
  <conditionalFormatting sqref="L337:L396 N396 L515:L538">
    <cfRule type="cellIs" dxfId="60" priority="477" operator="greaterThan">
      <formula>(K337:K912)</formula>
    </cfRule>
  </conditionalFormatting>
  <conditionalFormatting sqref="L539:L578">
    <cfRule type="cellIs" dxfId="59" priority="80" operator="greaterThan">
      <formula>(K539:K1116)</formula>
    </cfRule>
  </conditionalFormatting>
  <conditionalFormatting sqref="N10:N12 L13:L38 L85:L86 N85:N86">
    <cfRule type="cellIs" dxfId="58" priority="238" operator="greaterThan">
      <formula>(K10:K579)</formula>
    </cfRule>
  </conditionalFormatting>
  <conditionalFormatting sqref="N13:N38 L39:L47 L87:L117 N87:N117">
    <cfRule type="cellIs" dxfId="57" priority="530" operator="greaterThan">
      <formula>(K13:K583)</formula>
    </cfRule>
  </conditionalFormatting>
  <conditionalFormatting sqref="N39:N47 L48:L59 L118:L128 N118:N156 L134:L139 L147:L156">
    <cfRule type="cellIs" dxfId="56" priority="536" operator="greaterThan">
      <formula>(K39:K610)</formula>
    </cfRule>
  </conditionalFormatting>
  <conditionalFormatting sqref="N48:N59 L84 N84 L157 N157">
    <cfRule type="cellIs" dxfId="55" priority="102" operator="greaterThan">
      <formula>(K48:K620)</formula>
    </cfRule>
  </conditionalFormatting>
  <conditionalFormatting sqref="N450:N461">
    <cfRule type="cellIs" dxfId="54" priority="466" operator="greaterThan">
      <formula>(M450:M1022)</formula>
    </cfRule>
  </conditionalFormatting>
  <conditionalFormatting sqref="N539:N578">
    <cfRule type="cellIs" dxfId="53" priority="63" operator="greaterThan">
      <formula>(M539:M1115)</formula>
    </cfRule>
  </conditionalFormatting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headerFooter alignWithMargins="0">
    <oddFooter>&amp;L(株)タイムスアドネクスト
tel：(098)866-4812／fax：(098)866-4855
mail:orikomi@times-adnext.co.jp&amp;C&amp;P/&amp;N&amp;R(株)タイムスアドネクスト【中部支社】
tel：(098)939-3000／fax：(098)938-6600
mail:chubu-t@times-adnext.co.jp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5D16-6190-408E-BF62-5F4DA9D55DFC}">
  <dimension ref="A1:L575"/>
  <sheetViews>
    <sheetView view="pageBreakPreview" zoomScale="98" zoomScaleNormal="80" zoomScaleSheetLayoutView="98" workbookViewId="0">
      <pane ySplit="9" topLeftCell="A10" activePane="bottomLeft" state="frozen"/>
      <selection pane="bottomLeft" activeCell="A13" sqref="A13:B13"/>
    </sheetView>
  </sheetViews>
  <sheetFormatPr defaultRowHeight="13.5" x14ac:dyDescent="0.15"/>
  <cols>
    <col min="1" max="1" width="17.25" style="10" customWidth="1"/>
    <col min="2" max="2" width="19.75" style="10" customWidth="1"/>
    <col min="3" max="3" width="23.25" style="10" customWidth="1"/>
    <col min="4" max="4" width="12.875" style="10" customWidth="1"/>
    <col min="5" max="5" width="14" style="10" customWidth="1"/>
    <col min="6" max="6" width="13.625" style="10" customWidth="1"/>
    <col min="7" max="16384" width="9" style="10"/>
  </cols>
  <sheetData>
    <row r="1" spans="1:12" ht="21.75" customHeight="1" x14ac:dyDescent="0.15">
      <c r="A1" s="138" t="s">
        <v>1101</v>
      </c>
      <c r="B1" s="193"/>
      <c r="C1" s="105" t="s">
        <v>2190</v>
      </c>
      <c r="D1" s="420"/>
      <c r="E1" s="421"/>
      <c r="F1" s="421"/>
      <c r="G1" s="421"/>
      <c r="H1" s="422"/>
    </row>
    <row r="2" spans="1:12" ht="21.75" customHeight="1" x14ac:dyDescent="0.15">
      <c r="A2" s="139" t="s">
        <v>2192</v>
      </c>
      <c r="B2" s="150"/>
      <c r="C2" s="109" t="s">
        <v>2188</v>
      </c>
      <c r="D2" s="423"/>
      <c r="E2" s="424"/>
      <c r="F2" s="424"/>
      <c r="G2" s="424"/>
      <c r="H2" s="425"/>
    </row>
    <row r="3" spans="1:12" ht="21.75" customHeight="1" thickBot="1" x14ac:dyDescent="0.2">
      <c r="A3" s="140" t="s">
        <v>52</v>
      </c>
      <c r="B3" s="151"/>
      <c r="C3" s="244" t="s">
        <v>2346</v>
      </c>
      <c r="D3" s="442"/>
      <c r="E3" s="443"/>
      <c r="F3" s="222"/>
      <c r="G3" s="444" t="s">
        <v>2260</v>
      </c>
      <c r="H3" s="445"/>
    </row>
    <row r="4" spans="1:12" ht="21.75" customHeight="1" thickBot="1" x14ac:dyDescent="0.2">
      <c r="A4" s="302"/>
      <c r="B4" s="302"/>
      <c r="C4" s="302" t="str">
        <f>'折込チラシ　申込書'!J4</f>
        <v>沖縄タイムス（折込申込書）【2026年10月】</v>
      </c>
      <c r="D4" s="302"/>
      <c r="E4" s="302"/>
      <c r="F4" s="691" t="s">
        <v>2479</v>
      </c>
      <c r="G4" s="691"/>
      <c r="H4" s="691"/>
      <c r="I4" s="276"/>
      <c r="J4" s="276"/>
      <c r="K4" s="276"/>
      <c r="L4" s="276"/>
    </row>
    <row r="5" spans="1:12" ht="21.75" customHeight="1" x14ac:dyDescent="0.15">
      <c r="A5" s="697" t="s">
        <v>2257</v>
      </c>
      <c r="B5" s="698"/>
      <c r="C5" s="99" t="s">
        <v>54</v>
      </c>
      <c r="D5" s="100">
        <f>D7+D6</f>
        <v>113365</v>
      </c>
      <c r="E5" s="238">
        <f>SUM(E6:E7)</f>
        <v>0</v>
      </c>
      <c r="F5" s="689" t="s">
        <v>2480</v>
      </c>
      <c r="G5" s="690"/>
      <c r="H5" s="690"/>
    </row>
    <row r="6" spans="1:12" ht="21.75" customHeight="1" x14ac:dyDescent="0.15">
      <c r="A6" s="699" t="s">
        <v>2258</v>
      </c>
      <c r="B6" s="700"/>
      <c r="C6" s="102" t="s">
        <v>55</v>
      </c>
      <c r="D6" s="94">
        <f>SUM(D10:D50)</f>
        <v>110360</v>
      </c>
      <c r="E6" s="239">
        <f>SUM(E10:E50)</f>
        <v>0</v>
      </c>
      <c r="F6" s="694" t="s">
        <v>2478</v>
      </c>
      <c r="G6" s="695"/>
      <c r="H6" s="695"/>
    </row>
    <row r="7" spans="1:12" ht="21.75" customHeight="1" thickBot="1" x14ac:dyDescent="0.2">
      <c r="A7" s="701" t="s">
        <v>2259</v>
      </c>
      <c r="B7" s="702"/>
      <c r="C7" s="103" t="s">
        <v>57</v>
      </c>
      <c r="D7" s="104">
        <f>SUM(D51:D62)</f>
        <v>3005</v>
      </c>
      <c r="E7" s="240">
        <f>SUM(E51:E62)</f>
        <v>0</v>
      </c>
      <c r="F7" s="692" t="str">
        <f>'折込チラシ　申込書'!O7</f>
        <v>2026/9/15現在</v>
      </c>
      <c r="G7" s="693"/>
      <c r="H7" s="693"/>
    </row>
    <row r="9" spans="1:12" ht="35.25" customHeight="1" x14ac:dyDescent="0.15">
      <c r="A9" s="685" t="s">
        <v>61</v>
      </c>
      <c r="B9" s="686"/>
      <c r="C9" s="218" t="s">
        <v>62</v>
      </c>
      <c r="D9" s="218" t="s">
        <v>2279</v>
      </c>
      <c r="E9" s="218" t="s">
        <v>2280</v>
      </c>
      <c r="F9" s="696" t="s">
        <v>63</v>
      </c>
      <c r="G9" s="696"/>
      <c r="H9" s="696"/>
      <c r="L9" s="189"/>
    </row>
    <row r="10" spans="1:12" ht="30" customHeight="1" x14ac:dyDescent="0.15">
      <c r="A10" s="687" t="s">
        <v>2283</v>
      </c>
      <c r="B10" s="688"/>
      <c r="C10" s="220" t="s">
        <v>66</v>
      </c>
      <c r="D10" s="221">
        <f>'折込チラシ　申込書'!K11</f>
        <v>7495</v>
      </c>
      <c r="E10" s="219"/>
      <c r="F10" s="683"/>
      <c r="G10" s="683"/>
      <c r="H10" s="683"/>
    </row>
    <row r="11" spans="1:12" ht="30" customHeight="1" x14ac:dyDescent="0.15">
      <c r="A11" s="687" t="s">
        <v>2333</v>
      </c>
      <c r="B11" s="688"/>
      <c r="C11" s="220" t="s">
        <v>66</v>
      </c>
      <c r="D11" s="221">
        <f>'折込チラシ　申込書'!K22</f>
        <v>12890</v>
      </c>
      <c r="E11" s="219"/>
      <c r="F11" s="683"/>
      <c r="G11" s="683"/>
      <c r="H11" s="683"/>
    </row>
    <row r="12" spans="1:12" ht="30" customHeight="1" x14ac:dyDescent="0.15">
      <c r="A12" s="687" t="s">
        <v>2281</v>
      </c>
      <c r="B12" s="688"/>
      <c r="C12" s="220" t="s">
        <v>66</v>
      </c>
      <c r="D12" s="221">
        <f>'折込チラシ　申込書'!K40</f>
        <v>6645</v>
      </c>
      <c r="E12" s="219"/>
      <c r="F12" s="683"/>
      <c r="G12" s="683"/>
      <c r="H12" s="683"/>
    </row>
    <row r="13" spans="1:12" ht="30" customHeight="1" x14ac:dyDescent="0.15">
      <c r="A13" s="687" t="s">
        <v>2282</v>
      </c>
      <c r="B13" s="688"/>
      <c r="C13" s="220" t="s">
        <v>66</v>
      </c>
      <c r="D13" s="221">
        <f>'折込チラシ　申込書'!K50</f>
        <v>4970</v>
      </c>
      <c r="E13" s="219"/>
      <c r="F13" s="683"/>
      <c r="G13" s="683"/>
      <c r="H13" s="683"/>
    </row>
    <row r="14" spans="1:12" ht="30" customHeight="1" x14ac:dyDescent="0.15">
      <c r="A14" s="687" t="s">
        <v>2284</v>
      </c>
      <c r="B14" s="688"/>
      <c r="C14" s="220" t="s">
        <v>66</v>
      </c>
      <c r="D14" s="221">
        <f>'折込チラシ　申込書'!K59</f>
        <v>4055</v>
      </c>
      <c r="E14" s="219"/>
      <c r="F14" s="683"/>
      <c r="G14" s="683"/>
      <c r="H14" s="683"/>
    </row>
    <row r="15" spans="1:12" ht="30" customHeight="1" x14ac:dyDescent="0.15">
      <c r="A15" s="687" t="s">
        <v>2285</v>
      </c>
      <c r="B15" s="688"/>
      <c r="C15" s="220" t="s">
        <v>66</v>
      </c>
      <c r="D15" s="221">
        <f>'折込チラシ　申込書'!K85</f>
        <v>4940</v>
      </c>
      <c r="E15" s="219"/>
      <c r="F15" s="683"/>
      <c r="G15" s="683"/>
      <c r="H15" s="683"/>
    </row>
    <row r="16" spans="1:12" ht="30" customHeight="1" x14ac:dyDescent="0.15">
      <c r="A16" s="687" t="s">
        <v>2316</v>
      </c>
      <c r="B16" s="688"/>
      <c r="C16" s="220" t="s">
        <v>66</v>
      </c>
      <c r="D16" s="221">
        <f>'折込チラシ　申込書'!K103</f>
        <v>860</v>
      </c>
      <c r="E16" s="219"/>
      <c r="F16" s="683"/>
      <c r="G16" s="683"/>
      <c r="H16" s="683"/>
    </row>
    <row r="17" spans="1:8" ht="30" customHeight="1" x14ac:dyDescent="0.15">
      <c r="A17" s="687" t="s">
        <v>2317</v>
      </c>
      <c r="B17" s="688"/>
      <c r="C17" s="220" t="s">
        <v>66</v>
      </c>
      <c r="D17" s="221">
        <f>'折込チラシ　申込書'!K118</f>
        <v>425</v>
      </c>
      <c r="E17" s="219"/>
      <c r="F17" s="683"/>
      <c r="G17" s="683"/>
      <c r="H17" s="683"/>
    </row>
    <row r="18" spans="1:8" ht="30" customHeight="1" x14ac:dyDescent="0.15">
      <c r="A18" s="687" t="s">
        <v>2318</v>
      </c>
      <c r="B18" s="688"/>
      <c r="C18" s="220" t="s">
        <v>66</v>
      </c>
      <c r="D18" s="221">
        <f>'折込チラシ　申込書'!K128</f>
        <v>1185</v>
      </c>
      <c r="E18" s="219"/>
      <c r="F18" s="683"/>
      <c r="G18" s="683"/>
      <c r="H18" s="683"/>
    </row>
    <row r="19" spans="1:8" ht="30" customHeight="1" x14ac:dyDescent="0.15">
      <c r="A19" s="687" t="s">
        <v>2319</v>
      </c>
      <c r="B19" s="688"/>
      <c r="C19" s="220" t="s">
        <v>66</v>
      </c>
      <c r="D19" s="221">
        <f>'折込チラシ　申込書'!K138</f>
        <v>1230</v>
      </c>
      <c r="E19" s="219"/>
      <c r="F19" s="683"/>
      <c r="G19" s="683"/>
      <c r="H19" s="683"/>
    </row>
    <row r="20" spans="1:8" ht="30" customHeight="1" x14ac:dyDescent="0.15">
      <c r="A20" s="687" t="s">
        <v>2320</v>
      </c>
      <c r="B20" s="688"/>
      <c r="C20" s="220" t="s">
        <v>66</v>
      </c>
      <c r="D20" s="221">
        <f>'折込チラシ　申込書'!K151</f>
        <v>980</v>
      </c>
      <c r="E20" s="219"/>
      <c r="F20" s="683"/>
      <c r="G20" s="683"/>
      <c r="H20" s="683"/>
    </row>
    <row r="21" spans="1:8" ht="30" customHeight="1" x14ac:dyDescent="0.15">
      <c r="A21" s="687" t="s">
        <v>2321</v>
      </c>
      <c r="B21" s="688"/>
      <c r="C21" s="220" t="s">
        <v>66</v>
      </c>
      <c r="D21" s="221">
        <f>'折込チラシ　申込書'!K156</f>
        <v>1775</v>
      </c>
      <c r="E21" s="219"/>
      <c r="F21" s="683"/>
      <c r="G21" s="683"/>
      <c r="H21" s="683"/>
    </row>
    <row r="22" spans="1:8" ht="30" customHeight="1" x14ac:dyDescent="0.15">
      <c r="A22" s="687" t="s">
        <v>2286</v>
      </c>
      <c r="B22" s="688"/>
      <c r="C22" s="220" t="s">
        <v>66</v>
      </c>
      <c r="D22" s="221">
        <f>'折込チラシ　申込書'!K163</f>
        <v>2715</v>
      </c>
      <c r="E22" s="219"/>
      <c r="F22" s="683"/>
      <c r="G22" s="683"/>
      <c r="H22" s="683"/>
    </row>
    <row r="23" spans="1:8" ht="30" customHeight="1" x14ac:dyDescent="0.15">
      <c r="A23" s="687" t="s">
        <v>2287</v>
      </c>
      <c r="B23" s="688"/>
      <c r="C23" s="220" t="s">
        <v>66</v>
      </c>
      <c r="D23" s="221">
        <f>'折込チラシ　申込書'!K174</f>
        <v>1415</v>
      </c>
      <c r="E23" s="219"/>
      <c r="F23" s="683"/>
      <c r="G23" s="683"/>
      <c r="H23" s="683"/>
    </row>
    <row r="24" spans="1:8" ht="30" customHeight="1" x14ac:dyDescent="0.15">
      <c r="A24" s="687" t="s">
        <v>2288</v>
      </c>
      <c r="B24" s="688"/>
      <c r="C24" s="220" t="s">
        <v>66</v>
      </c>
      <c r="D24" s="221">
        <f>'折込チラシ　申込書'!K180</f>
        <v>3260</v>
      </c>
      <c r="E24" s="219"/>
      <c r="F24" s="683"/>
      <c r="G24" s="683"/>
      <c r="H24" s="683"/>
    </row>
    <row r="25" spans="1:8" ht="30" customHeight="1" x14ac:dyDescent="0.15">
      <c r="A25" s="687" t="s">
        <v>2289</v>
      </c>
      <c r="B25" s="688"/>
      <c r="C25" s="220" t="s">
        <v>66</v>
      </c>
      <c r="D25" s="221">
        <f>'折込チラシ　申込書'!K189</f>
        <v>10255</v>
      </c>
      <c r="E25" s="219"/>
      <c r="F25" s="683"/>
      <c r="G25" s="683"/>
      <c r="H25" s="683"/>
    </row>
    <row r="26" spans="1:8" ht="30" customHeight="1" x14ac:dyDescent="0.15">
      <c r="A26" s="687" t="s">
        <v>2290</v>
      </c>
      <c r="B26" s="688"/>
      <c r="C26" s="220" t="s">
        <v>66</v>
      </c>
      <c r="D26" s="221">
        <f>'折込チラシ　申込書'!K209</f>
        <v>8635</v>
      </c>
      <c r="E26" s="219"/>
      <c r="F26" s="683"/>
      <c r="G26" s="683"/>
      <c r="H26" s="683"/>
    </row>
    <row r="27" spans="1:8" ht="30" customHeight="1" x14ac:dyDescent="0.15">
      <c r="A27" s="687" t="s">
        <v>2291</v>
      </c>
      <c r="B27" s="688"/>
      <c r="C27" s="220" t="s">
        <v>66</v>
      </c>
      <c r="D27" s="221">
        <f>'折込チラシ　申込書'!K225</f>
        <v>1685</v>
      </c>
      <c r="E27" s="219"/>
      <c r="F27" s="683"/>
      <c r="G27" s="683"/>
      <c r="H27" s="683"/>
    </row>
    <row r="28" spans="1:8" ht="30" customHeight="1" x14ac:dyDescent="0.15">
      <c r="A28" s="687" t="s">
        <v>2292</v>
      </c>
      <c r="B28" s="688"/>
      <c r="C28" s="220" t="s">
        <v>66</v>
      </c>
      <c r="D28" s="221">
        <f>'折込チラシ　申込書'!K241</f>
        <v>750</v>
      </c>
      <c r="E28" s="219"/>
      <c r="F28" s="683"/>
      <c r="G28" s="683"/>
      <c r="H28" s="683"/>
    </row>
    <row r="29" spans="1:8" ht="30" customHeight="1" x14ac:dyDescent="0.15">
      <c r="A29" s="687" t="s">
        <v>2322</v>
      </c>
      <c r="B29" s="688"/>
      <c r="C29" s="220" t="s">
        <v>66</v>
      </c>
      <c r="D29" s="221">
        <f>'折込チラシ　申込書'!K249</f>
        <v>4285</v>
      </c>
      <c r="E29" s="219"/>
      <c r="F29" s="683"/>
      <c r="G29" s="683"/>
      <c r="H29" s="683"/>
    </row>
    <row r="30" spans="1:8" ht="30" customHeight="1" x14ac:dyDescent="0.15">
      <c r="A30" s="687" t="s">
        <v>2323</v>
      </c>
      <c r="B30" s="688"/>
      <c r="C30" s="220" t="s">
        <v>66</v>
      </c>
      <c r="D30" s="221">
        <f>'折込チラシ　申込書'!K259</f>
        <v>6585</v>
      </c>
      <c r="E30" s="219"/>
      <c r="F30" s="683"/>
      <c r="G30" s="683"/>
      <c r="H30" s="683"/>
    </row>
    <row r="31" spans="1:8" ht="30" customHeight="1" x14ac:dyDescent="0.15">
      <c r="A31" s="687" t="s">
        <v>2293</v>
      </c>
      <c r="B31" s="687"/>
      <c r="C31" s="220" t="s">
        <v>66</v>
      </c>
      <c r="D31" s="221">
        <f>'折込チラシ　申込書'!K271</f>
        <v>1380</v>
      </c>
      <c r="E31" s="219"/>
      <c r="F31" s="683"/>
      <c r="G31" s="683"/>
      <c r="H31" s="683"/>
    </row>
    <row r="32" spans="1:8" ht="30" customHeight="1" x14ac:dyDescent="0.15">
      <c r="A32" s="687" t="s">
        <v>2294</v>
      </c>
      <c r="B32" s="688"/>
      <c r="C32" s="220" t="s">
        <v>66</v>
      </c>
      <c r="D32" s="221">
        <f>'折込チラシ　申込書'!K279</f>
        <v>1245</v>
      </c>
      <c r="E32" s="219"/>
      <c r="F32" s="683"/>
      <c r="G32" s="683"/>
      <c r="H32" s="683"/>
    </row>
    <row r="33" spans="1:8" ht="30" customHeight="1" x14ac:dyDescent="0.15">
      <c r="A33" s="687" t="s">
        <v>2295</v>
      </c>
      <c r="B33" s="688"/>
      <c r="C33" s="220" t="s">
        <v>66</v>
      </c>
      <c r="D33" s="221">
        <f>'折込チラシ　申込書'!K283</f>
        <v>3305</v>
      </c>
      <c r="E33" s="219"/>
      <c r="F33" s="683"/>
      <c r="G33" s="683"/>
      <c r="H33" s="683"/>
    </row>
    <row r="34" spans="1:8" ht="30" customHeight="1" x14ac:dyDescent="0.15">
      <c r="A34" s="687" t="s">
        <v>2324</v>
      </c>
      <c r="B34" s="688"/>
      <c r="C34" s="220" t="s">
        <v>66</v>
      </c>
      <c r="D34" s="221">
        <f>'折込チラシ　申込書'!K297</f>
        <v>5225</v>
      </c>
      <c r="E34" s="219"/>
      <c r="F34" s="683"/>
      <c r="G34" s="683"/>
      <c r="H34" s="683"/>
    </row>
    <row r="35" spans="1:8" ht="30" customHeight="1" x14ac:dyDescent="0.15">
      <c r="A35" s="687" t="s">
        <v>2326</v>
      </c>
      <c r="B35" s="688"/>
      <c r="C35" s="220" t="s">
        <v>66</v>
      </c>
      <c r="D35" s="221">
        <f>'折込チラシ　申込書'!K315</f>
        <v>750</v>
      </c>
      <c r="E35" s="219"/>
      <c r="F35" s="683"/>
      <c r="G35" s="683"/>
      <c r="H35" s="683"/>
    </row>
    <row r="36" spans="1:8" ht="30" customHeight="1" x14ac:dyDescent="0.15">
      <c r="A36" s="687" t="s">
        <v>2325</v>
      </c>
      <c r="B36" s="688"/>
      <c r="C36" s="220" t="s">
        <v>66</v>
      </c>
      <c r="D36" s="221">
        <f>'折込チラシ　申込書'!K323</f>
        <v>465</v>
      </c>
      <c r="E36" s="219"/>
      <c r="F36" s="683"/>
      <c r="G36" s="683"/>
      <c r="H36" s="683"/>
    </row>
    <row r="37" spans="1:8" ht="30" customHeight="1" x14ac:dyDescent="0.15">
      <c r="A37" s="687" t="s">
        <v>2327</v>
      </c>
      <c r="B37" s="688"/>
      <c r="C37" s="220" t="s">
        <v>66</v>
      </c>
      <c r="D37" s="221">
        <f>'折込チラシ　申込書'!K333</f>
        <v>1570</v>
      </c>
      <c r="E37" s="219"/>
      <c r="F37" s="683"/>
      <c r="G37" s="683"/>
      <c r="H37" s="683"/>
    </row>
    <row r="38" spans="1:8" ht="30" customHeight="1" x14ac:dyDescent="0.15">
      <c r="A38" s="687" t="s">
        <v>2329</v>
      </c>
      <c r="B38" s="688"/>
      <c r="C38" s="220" t="s">
        <v>66</v>
      </c>
      <c r="D38" s="221">
        <f>'折込チラシ　申込書'!K342</f>
        <v>3190</v>
      </c>
      <c r="E38" s="219"/>
      <c r="F38" s="683"/>
      <c r="G38" s="683"/>
      <c r="H38" s="683"/>
    </row>
    <row r="39" spans="1:8" ht="30" customHeight="1" x14ac:dyDescent="0.15">
      <c r="A39" s="687" t="s">
        <v>2330</v>
      </c>
      <c r="B39" s="688"/>
      <c r="C39" s="220" t="s">
        <v>66</v>
      </c>
      <c r="D39" s="221">
        <f>'折込チラシ　申込書'!K359</f>
        <v>700</v>
      </c>
      <c r="E39" s="219"/>
      <c r="F39" s="683"/>
      <c r="G39" s="683"/>
      <c r="H39" s="683"/>
    </row>
    <row r="40" spans="1:8" ht="30" customHeight="1" x14ac:dyDescent="0.15">
      <c r="A40" s="687" t="s">
        <v>2331</v>
      </c>
      <c r="B40" s="688"/>
      <c r="C40" s="220" t="s">
        <v>66</v>
      </c>
      <c r="D40" s="221">
        <f>'折込チラシ　申込書'!K366</f>
        <v>500</v>
      </c>
      <c r="E40" s="219"/>
      <c r="F40" s="683"/>
      <c r="G40" s="683"/>
      <c r="H40" s="683"/>
    </row>
    <row r="41" spans="1:8" ht="30" customHeight="1" x14ac:dyDescent="0.15">
      <c r="A41" s="687" t="s">
        <v>2328</v>
      </c>
      <c r="B41" s="688"/>
      <c r="C41" s="220" t="s">
        <v>66</v>
      </c>
      <c r="D41" s="221">
        <f>'折込チラシ　申込書'!K377</f>
        <v>115</v>
      </c>
      <c r="E41" s="219"/>
      <c r="F41" s="683"/>
      <c r="G41" s="683"/>
      <c r="H41" s="683"/>
    </row>
    <row r="42" spans="1:8" ht="30" customHeight="1" x14ac:dyDescent="0.15">
      <c r="A42" s="687" t="s">
        <v>2332</v>
      </c>
      <c r="B42" s="688"/>
      <c r="C42" s="220" t="s">
        <v>66</v>
      </c>
      <c r="D42" s="221">
        <f>'折込チラシ　申込書'!K384</f>
        <v>275</v>
      </c>
      <c r="E42" s="219"/>
      <c r="F42" s="683"/>
      <c r="G42" s="683"/>
      <c r="H42" s="683"/>
    </row>
    <row r="43" spans="1:8" ht="30" customHeight="1" x14ac:dyDescent="0.15">
      <c r="A43" s="687" t="s">
        <v>2296</v>
      </c>
      <c r="B43" s="688"/>
      <c r="C43" s="220" t="s">
        <v>66</v>
      </c>
      <c r="D43" s="221">
        <f>'折込チラシ　申込書'!K398</f>
        <v>660</v>
      </c>
      <c r="E43" s="219"/>
      <c r="F43" s="683"/>
      <c r="G43" s="683"/>
      <c r="H43" s="683"/>
    </row>
    <row r="44" spans="1:8" ht="30" customHeight="1" x14ac:dyDescent="0.15">
      <c r="A44" s="687" t="s">
        <v>2297</v>
      </c>
      <c r="B44" s="688"/>
      <c r="C44" s="220" t="s">
        <v>66</v>
      </c>
      <c r="D44" s="221">
        <f>'折込チラシ　申込書'!K416</f>
        <v>755</v>
      </c>
      <c r="E44" s="219"/>
      <c r="F44" s="683"/>
      <c r="G44" s="683"/>
      <c r="H44" s="683"/>
    </row>
    <row r="45" spans="1:8" ht="30" customHeight="1" x14ac:dyDescent="0.15">
      <c r="A45" s="687" t="s">
        <v>2298</v>
      </c>
      <c r="B45" s="688"/>
      <c r="C45" s="220" t="s">
        <v>66</v>
      </c>
      <c r="D45" s="221">
        <f>'折込チラシ　申込書'!K422</f>
        <v>475</v>
      </c>
      <c r="E45" s="219"/>
      <c r="F45" s="683"/>
      <c r="G45" s="683"/>
      <c r="H45" s="683"/>
    </row>
    <row r="46" spans="1:8" ht="30" customHeight="1" x14ac:dyDescent="0.15">
      <c r="A46" s="687" t="s">
        <v>2299</v>
      </c>
      <c r="B46" s="688"/>
      <c r="C46" s="220" t="s">
        <v>66</v>
      </c>
      <c r="D46" s="221">
        <f>'折込チラシ　申込書'!K429</f>
        <v>1130</v>
      </c>
      <c r="E46" s="219"/>
      <c r="F46" s="683"/>
      <c r="G46" s="683"/>
      <c r="H46" s="683"/>
    </row>
    <row r="47" spans="1:8" ht="30" customHeight="1" x14ac:dyDescent="0.15">
      <c r="A47" s="687" t="s">
        <v>2300</v>
      </c>
      <c r="B47" s="688"/>
      <c r="C47" s="220" t="s">
        <v>66</v>
      </c>
      <c r="D47" s="221">
        <f>'折込チラシ　申込書'!K450</f>
        <v>715</v>
      </c>
      <c r="E47" s="219"/>
      <c r="F47" s="683"/>
      <c r="G47" s="683"/>
      <c r="H47" s="683"/>
    </row>
    <row r="48" spans="1:8" ht="30" customHeight="1" x14ac:dyDescent="0.15">
      <c r="A48" s="687" t="s">
        <v>2301</v>
      </c>
      <c r="B48" s="688"/>
      <c r="C48" s="220" t="s">
        <v>66</v>
      </c>
      <c r="D48" s="221">
        <f>'折込チラシ　申込書'!K471</f>
        <v>265</v>
      </c>
      <c r="E48" s="219"/>
      <c r="F48" s="683"/>
      <c r="G48" s="683"/>
      <c r="H48" s="683"/>
    </row>
    <row r="49" spans="1:8" ht="30" customHeight="1" x14ac:dyDescent="0.15">
      <c r="A49" s="687" t="s">
        <v>2302</v>
      </c>
      <c r="B49" s="688"/>
      <c r="C49" s="220" t="s">
        <v>66</v>
      </c>
      <c r="D49" s="221">
        <f>'折込チラシ　申込書'!K489</f>
        <v>165</v>
      </c>
      <c r="E49" s="219"/>
      <c r="F49" s="683"/>
      <c r="G49" s="683"/>
      <c r="H49" s="683"/>
    </row>
    <row r="50" spans="1:8" ht="30" customHeight="1" x14ac:dyDescent="0.15">
      <c r="A50" s="687" t="s">
        <v>2303</v>
      </c>
      <c r="B50" s="688"/>
      <c r="C50" s="220" t="s">
        <v>66</v>
      </c>
      <c r="D50" s="221">
        <f>'折込チラシ　申込書'!K496</f>
        <v>440</v>
      </c>
      <c r="E50" s="219"/>
      <c r="F50" s="683"/>
      <c r="G50" s="683"/>
      <c r="H50" s="683"/>
    </row>
    <row r="51" spans="1:8" ht="30" customHeight="1" x14ac:dyDescent="0.15">
      <c r="A51" s="687" t="s">
        <v>2304</v>
      </c>
      <c r="B51" s="688"/>
      <c r="C51" s="220" t="s">
        <v>66</v>
      </c>
      <c r="D51" s="221">
        <f>'折込チラシ　申込書'!K516</f>
        <v>905</v>
      </c>
      <c r="E51" s="219"/>
      <c r="F51" s="683"/>
      <c r="G51" s="683"/>
      <c r="H51" s="683"/>
    </row>
    <row r="52" spans="1:8" ht="30" customHeight="1" x14ac:dyDescent="0.15">
      <c r="A52" s="687" t="s">
        <v>2305</v>
      </c>
      <c r="B52" s="688"/>
      <c r="C52" s="220" t="s">
        <v>66</v>
      </c>
      <c r="D52" s="221">
        <f>'折込チラシ　申込書'!K527</f>
        <v>925</v>
      </c>
      <c r="E52" s="219"/>
      <c r="F52" s="683"/>
      <c r="G52" s="683"/>
      <c r="H52" s="683"/>
    </row>
    <row r="53" spans="1:8" ht="30" customHeight="1" x14ac:dyDescent="0.15">
      <c r="A53" s="687" t="s">
        <v>2306</v>
      </c>
      <c r="B53" s="688"/>
      <c r="C53" s="220" t="s">
        <v>66</v>
      </c>
      <c r="D53" s="221">
        <f>'折込チラシ　申込書'!K543</f>
        <v>425</v>
      </c>
      <c r="E53" s="219"/>
      <c r="F53" s="683"/>
      <c r="G53" s="683"/>
      <c r="H53" s="683"/>
    </row>
    <row r="54" spans="1:8" ht="30" customHeight="1" x14ac:dyDescent="0.15">
      <c r="A54" s="687" t="s">
        <v>2307</v>
      </c>
      <c r="B54" s="688"/>
      <c r="C54" s="220" t="s">
        <v>66</v>
      </c>
      <c r="D54" s="221">
        <f>'折込チラシ　申込書'!K555</f>
        <v>460</v>
      </c>
      <c r="E54" s="219"/>
      <c r="F54" s="683"/>
      <c r="G54" s="683"/>
      <c r="H54" s="683"/>
    </row>
    <row r="55" spans="1:8" ht="30" customHeight="1" x14ac:dyDescent="0.15">
      <c r="A55" s="687" t="s">
        <v>2308</v>
      </c>
      <c r="B55" s="688"/>
      <c r="C55" s="220" t="s">
        <v>66</v>
      </c>
      <c r="D55" s="221">
        <f>'折込チラシ　申込書'!K557</f>
        <v>70</v>
      </c>
      <c r="E55" s="219"/>
      <c r="F55" s="683"/>
      <c r="G55" s="683"/>
      <c r="H55" s="683"/>
    </row>
    <row r="56" spans="1:8" ht="30" customHeight="1" x14ac:dyDescent="0.15">
      <c r="A56" s="687" t="s">
        <v>2309</v>
      </c>
      <c r="B56" s="688"/>
      <c r="C56" s="220" t="s">
        <v>66</v>
      </c>
      <c r="D56" s="221">
        <f>'折込チラシ　申込書'!K559</f>
        <v>60</v>
      </c>
      <c r="E56" s="219"/>
      <c r="F56" s="683"/>
      <c r="G56" s="683"/>
      <c r="H56" s="683"/>
    </row>
    <row r="57" spans="1:8" ht="30" customHeight="1" x14ac:dyDescent="0.15">
      <c r="A57" s="687" t="s">
        <v>2310</v>
      </c>
      <c r="B57" s="688"/>
      <c r="C57" s="220" t="s">
        <v>66</v>
      </c>
      <c r="D57" s="221">
        <f>'折込チラシ　申込書'!K565</f>
        <v>15</v>
      </c>
      <c r="E57" s="219"/>
      <c r="F57" s="683"/>
      <c r="G57" s="683"/>
      <c r="H57" s="683"/>
    </row>
    <row r="58" spans="1:8" ht="30" customHeight="1" x14ac:dyDescent="0.15">
      <c r="A58" s="687" t="s">
        <v>2311</v>
      </c>
      <c r="B58" s="688"/>
      <c r="C58" s="220" t="s">
        <v>66</v>
      </c>
      <c r="D58" s="221">
        <f>'折込チラシ　申込書'!K567</f>
        <v>25</v>
      </c>
      <c r="E58" s="219"/>
      <c r="F58" s="683"/>
      <c r="G58" s="683"/>
      <c r="H58" s="683"/>
    </row>
    <row r="59" spans="1:8" ht="30" customHeight="1" x14ac:dyDescent="0.15">
      <c r="A59" s="687" t="s">
        <v>2312</v>
      </c>
      <c r="B59" s="688"/>
      <c r="C59" s="220" t="s">
        <v>66</v>
      </c>
      <c r="D59" s="221">
        <f>'折込チラシ　申込書'!K569</f>
        <v>45</v>
      </c>
      <c r="E59" s="219"/>
      <c r="F59" s="683"/>
      <c r="G59" s="683"/>
      <c r="H59" s="683"/>
    </row>
    <row r="60" spans="1:8" ht="30" customHeight="1" x14ac:dyDescent="0.15">
      <c r="A60" s="687" t="s">
        <v>2313</v>
      </c>
      <c r="B60" s="688"/>
      <c r="C60" s="220" t="s">
        <v>66</v>
      </c>
      <c r="D60" s="221">
        <f>'折込チラシ　申込書'!K572</f>
        <v>25</v>
      </c>
      <c r="E60" s="219"/>
      <c r="F60" s="683"/>
      <c r="G60" s="683"/>
      <c r="H60" s="683"/>
    </row>
    <row r="61" spans="1:8" ht="30" customHeight="1" x14ac:dyDescent="0.15">
      <c r="A61" s="687" t="s">
        <v>2314</v>
      </c>
      <c r="B61" s="688"/>
      <c r="C61" s="220" t="s">
        <v>66</v>
      </c>
      <c r="D61" s="221">
        <f>'折込チラシ　申込書'!K574</f>
        <v>50</v>
      </c>
      <c r="E61" s="219"/>
      <c r="F61" s="683"/>
      <c r="G61" s="683"/>
      <c r="H61" s="683"/>
    </row>
    <row r="62" spans="1:8" ht="30" customHeight="1" x14ac:dyDescent="0.15">
      <c r="A62" s="687" t="s">
        <v>2315</v>
      </c>
      <c r="B62" s="688"/>
      <c r="C62" s="220" t="s">
        <v>66</v>
      </c>
      <c r="D62" s="221">
        <f>'折込チラシ　申込書'!K576</f>
        <v>0</v>
      </c>
      <c r="E62" s="219"/>
      <c r="F62" s="683"/>
      <c r="G62" s="683"/>
      <c r="H62" s="683"/>
    </row>
    <row r="63" spans="1:8" x14ac:dyDescent="0.15">
      <c r="A63" s="684"/>
      <c r="B63" s="684"/>
    </row>
    <row r="64" spans="1:8" x14ac:dyDescent="0.15">
      <c r="A64" s="684"/>
      <c r="B64" s="684"/>
    </row>
    <row r="65" spans="1:2" x14ac:dyDescent="0.15">
      <c r="A65" s="684"/>
      <c r="B65" s="684"/>
    </row>
    <row r="66" spans="1:2" x14ac:dyDescent="0.15">
      <c r="A66" s="684"/>
      <c r="B66" s="684"/>
    </row>
    <row r="67" spans="1:2" x14ac:dyDescent="0.15">
      <c r="A67" s="684"/>
      <c r="B67" s="684"/>
    </row>
    <row r="68" spans="1:2" x14ac:dyDescent="0.15">
      <c r="A68" s="684"/>
      <c r="B68" s="684"/>
    </row>
    <row r="69" spans="1:2" x14ac:dyDescent="0.15">
      <c r="A69" s="684"/>
      <c r="B69" s="684"/>
    </row>
    <row r="70" spans="1:2" x14ac:dyDescent="0.15">
      <c r="A70" s="684"/>
      <c r="B70" s="684"/>
    </row>
    <row r="71" spans="1:2" x14ac:dyDescent="0.15">
      <c r="A71" s="684"/>
      <c r="B71" s="684"/>
    </row>
    <row r="72" spans="1:2" x14ac:dyDescent="0.15">
      <c r="A72" s="684"/>
      <c r="B72" s="684"/>
    </row>
    <row r="73" spans="1:2" x14ac:dyDescent="0.15">
      <c r="A73" s="684"/>
      <c r="B73" s="684"/>
    </row>
    <row r="74" spans="1:2" x14ac:dyDescent="0.15">
      <c r="A74" s="684"/>
      <c r="B74" s="684"/>
    </row>
    <row r="75" spans="1:2" x14ac:dyDescent="0.15">
      <c r="A75" s="684"/>
      <c r="B75" s="684"/>
    </row>
    <row r="76" spans="1:2" x14ac:dyDescent="0.15">
      <c r="A76" s="684"/>
      <c r="B76" s="684"/>
    </row>
    <row r="77" spans="1:2" x14ac:dyDescent="0.15">
      <c r="A77" s="684"/>
      <c r="B77" s="684"/>
    </row>
    <row r="78" spans="1:2" x14ac:dyDescent="0.15">
      <c r="A78" s="684"/>
      <c r="B78" s="684"/>
    </row>
    <row r="79" spans="1:2" x14ac:dyDescent="0.15">
      <c r="A79" s="684"/>
      <c r="B79" s="684"/>
    </row>
    <row r="80" spans="1:2" x14ac:dyDescent="0.15">
      <c r="A80" s="684"/>
      <c r="B80" s="684"/>
    </row>
    <row r="81" spans="1:4" x14ac:dyDescent="0.15">
      <c r="A81" s="684"/>
      <c r="B81" s="684"/>
    </row>
    <row r="82" spans="1:4" x14ac:dyDescent="0.15">
      <c r="A82" s="684"/>
      <c r="B82" s="684"/>
    </row>
    <row r="83" spans="1:4" x14ac:dyDescent="0.15">
      <c r="A83" s="684"/>
      <c r="B83" s="684"/>
    </row>
    <row r="84" spans="1:4" x14ac:dyDescent="0.15">
      <c r="A84" s="684"/>
      <c r="B84" s="684"/>
    </row>
    <row r="85" spans="1:4" x14ac:dyDescent="0.15">
      <c r="A85" s="684"/>
      <c r="B85" s="684"/>
    </row>
    <row r="86" spans="1:4" x14ac:dyDescent="0.15">
      <c r="A86" s="684"/>
      <c r="B86" s="684"/>
    </row>
    <row r="87" spans="1:4" x14ac:dyDescent="0.15">
      <c r="A87" s="684"/>
      <c r="B87" s="684"/>
    </row>
    <row r="88" spans="1:4" x14ac:dyDescent="0.15">
      <c r="A88" s="684"/>
      <c r="B88" s="684"/>
    </row>
    <row r="89" spans="1:4" x14ac:dyDescent="0.15">
      <c r="A89" s="684"/>
      <c r="B89" s="684"/>
    </row>
    <row r="90" spans="1:4" x14ac:dyDescent="0.15">
      <c r="A90" s="684"/>
      <c r="B90" s="684"/>
    </row>
    <row r="91" spans="1:4" x14ac:dyDescent="0.15">
      <c r="A91" s="684"/>
      <c r="B91" s="684"/>
    </row>
    <row r="92" spans="1:4" x14ac:dyDescent="0.15">
      <c r="A92" s="684"/>
      <c r="B92" s="684"/>
    </row>
    <row r="93" spans="1:4" x14ac:dyDescent="0.15">
      <c r="C93" s="684"/>
      <c r="D93" s="684"/>
    </row>
    <row r="94" spans="1:4" x14ac:dyDescent="0.15">
      <c r="C94" s="684"/>
      <c r="D94" s="684"/>
    </row>
    <row r="95" spans="1:4" x14ac:dyDescent="0.15">
      <c r="C95" s="684"/>
      <c r="D95" s="684"/>
    </row>
    <row r="96" spans="1:4" x14ac:dyDescent="0.15">
      <c r="C96" s="684"/>
      <c r="D96" s="684"/>
    </row>
    <row r="97" spans="3:4" x14ac:dyDescent="0.15">
      <c r="C97" s="684"/>
      <c r="D97" s="684"/>
    </row>
    <row r="98" spans="3:4" x14ac:dyDescent="0.15">
      <c r="C98" s="684"/>
      <c r="D98" s="684"/>
    </row>
    <row r="99" spans="3:4" x14ac:dyDescent="0.15">
      <c r="C99" s="684"/>
      <c r="D99" s="684"/>
    </row>
    <row r="100" spans="3:4" x14ac:dyDescent="0.15">
      <c r="C100" s="684"/>
      <c r="D100" s="684"/>
    </row>
    <row r="101" spans="3:4" x14ac:dyDescent="0.15">
      <c r="C101" s="684"/>
      <c r="D101" s="684"/>
    </row>
    <row r="102" spans="3:4" x14ac:dyDescent="0.15">
      <c r="C102" s="684"/>
      <c r="D102" s="684"/>
    </row>
    <row r="103" spans="3:4" x14ac:dyDescent="0.15">
      <c r="C103" s="684"/>
      <c r="D103" s="684"/>
    </row>
    <row r="104" spans="3:4" x14ac:dyDescent="0.15">
      <c r="C104" s="684"/>
      <c r="D104" s="684"/>
    </row>
    <row r="105" spans="3:4" x14ac:dyDescent="0.15">
      <c r="C105" s="684"/>
      <c r="D105" s="684"/>
    </row>
    <row r="106" spans="3:4" x14ac:dyDescent="0.15">
      <c r="C106" s="684"/>
      <c r="D106" s="684"/>
    </row>
    <row r="107" spans="3:4" x14ac:dyDescent="0.15">
      <c r="C107" s="684"/>
      <c r="D107" s="684"/>
    </row>
    <row r="108" spans="3:4" x14ac:dyDescent="0.15">
      <c r="C108" s="684"/>
      <c r="D108" s="684"/>
    </row>
    <row r="109" spans="3:4" x14ac:dyDescent="0.15">
      <c r="C109" s="684"/>
      <c r="D109" s="684"/>
    </row>
    <row r="110" spans="3:4" x14ac:dyDescent="0.15">
      <c r="C110" s="684"/>
      <c r="D110" s="684"/>
    </row>
    <row r="111" spans="3:4" x14ac:dyDescent="0.15">
      <c r="C111" s="684"/>
      <c r="D111" s="684"/>
    </row>
    <row r="112" spans="3:4" x14ac:dyDescent="0.15">
      <c r="C112" s="684"/>
      <c r="D112" s="684"/>
    </row>
    <row r="113" spans="3:4" x14ac:dyDescent="0.15">
      <c r="C113" s="684"/>
      <c r="D113" s="684"/>
    </row>
    <row r="114" spans="3:4" x14ac:dyDescent="0.15">
      <c r="C114" s="684"/>
      <c r="D114" s="684"/>
    </row>
    <row r="115" spans="3:4" x14ac:dyDescent="0.15">
      <c r="C115" s="684"/>
      <c r="D115" s="684"/>
    </row>
    <row r="116" spans="3:4" x14ac:dyDescent="0.15">
      <c r="C116" s="684"/>
      <c r="D116" s="684"/>
    </row>
    <row r="117" spans="3:4" x14ac:dyDescent="0.15">
      <c r="C117" s="684"/>
      <c r="D117" s="684"/>
    </row>
    <row r="118" spans="3:4" x14ac:dyDescent="0.15">
      <c r="C118" s="684"/>
      <c r="D118" s="684"/>
    </row>
    <row r="119" spans="3:4" x14ac:dyDescent="0.15">
      <c r="C119" s="684"/>
      <c r="D119" s="684"/>
    </row>
    <row r="120" spans="3:4" x14ac:dyDescent="0.15">
      <c r="C120" s="684"/>
      <c r="D120" s="684"/>
    </row>
    <row r="121" spans="3:4" x14ac:dyDescent="0.15">
      <c r="C121" s="684"/>
      <c r="D121" s="684"/>
    </row>
    <row r="122" spans="3:4" x14ac:dyDescent="0.15">
      <c r="C122" s="684"/>
      <c r="D122" s="684"/>
    </row>
    <row r="123" spans="3:4" x14ac:dyDescent="0.15">
      <c r="C123" s="684"/>
      <c r="D123" s="684"/>
    </row>
    <row r="124" spans="3:4" x14ac:dyDescent="0.15">
      <c r="C124" s="684"/>
      <c r="D124" s="684"/>
    </row>
    <row r="125" spans="3:4" x14ac:dyDescent="0.15">
      <c r="C125" s="684"/>
      <c r="D125" s="684"/>
    </row>
    <row r="126" spans="3:4" x14ac:dyDescent="0.15">
      <c r="C126" s="684"/>
      <c r="D126" s="684"/>
    </row>
    <row r="127" spans="3:4" x14ac:dyDescent="0.15">
      <c r="C127" s="684"/>
      <c r="D127" s="684"/>
    </row>
    <row r="128" spans="3:4" x14ac:dyDescent="0.15">
      <c r="C128" s="684"/>
      <c r="D128" s="684"/>
    </row>
    <row r="129" spans="3:4" x14ac:dyDescent="0.15">
      <c r="C129" s="684"/>
      <c r="D129" s="684"/>
    </row>
    <row r="130" spans="3:4" x14ac:dyDescent="0.15">
      <c r="C130" s="684"/>
      <c r="D130" s="684"/>
    </row>
    <row r="131" spans="3:4" x14ac:dyDescent="0.15">
      <c r="C131" s="684"/>
      <c r="D131" s="684"/>
    </row>
    <row r="132" spans="3:4" x14ac:dyDescent="0.15">
      <c r="C132" s="684"/>
      <c r="D132" s="684"/>
    </row>
    <row r="133" spans="3:4" x14ac:dyDescent="0.15">
      <c r="C133" s="684"/>
      <c r="D133" s="684"/>
    </row>
    <row r="134" spans="3:4" x14ac:dyDescent="0.15">
      <c r="C134" s="684"/>
      <c r="D134" s="684"/>
    </row>
    <row r="135" spans="3:4" x14ac:dyDescent="0.15">
      <c r="C135" s="684"/>
      <c r="D135" s="684"/>
    </row>
    <row r="136" spans="3:4" x14ac:dyDescent="0.15">
      <c r="C136" s="684"/>
      <c r="D136" s="684"/>
    </row>
    <row r="137" spans="3:4" x14ac:dyDescent="0.15">
      <c r="C137" s="684"/>
      <c r="D137" s="684"/>
    </row>
    <row r="138" spans="3:4" x14ac:dyDescent="0.15">
      <c r="C138" s="684"/>
      <c r="D138" s="684"/>
    </row>
    <row r="139" spans="3:4" x14ac:dyDescent="0.15">
      <c r="C139" s="684"/>
      <c r="D139" s="684"/>
    </row>
    <row r="140" spans="3:4" x14ac:dyDescent="0.15">
      <c r="C140" s="684"/>
      <c r="D140" s="684"/>
    </row>
    <row r="141" spans="3:4" x14ac:dyDescent="0.15">
      <c r="C141" s="684"/>
      <c r="D141" s="684"/>
    </row>
    <row r="142" spans="3:4" x14ac:dyDescent="0.15">
      <c r="C142" s="684"/>
      <c r="D142" s="684"/>
    </row>
    <row r="143" spans="3:4" x14ac:dyDescent="0.15">
      <c r="C143" s="684"/>
      <c r="D143" s="684"/>
    </row>
    <row r="144" spans="3:4" x14ac:dyDescent="0.15">
      <c r="C144" s="684"/>
      <c r="D144" s="684"/>
    </row>
    <row r="145" spans="3:4" x14ac:dyDescent="0.15">
      <c r="C145" s="684"/>
      <c r="D145" s="684"/>
    </row>
    <row r="146" spans="3:4" x14ac:dyDescent="0.15">
      <c r="C146" s="684"/>
      <c r="D146" s="684"/>
    </row>
    <row r="147" spans="3:4" x14ac:dyDescent="0.15">
      <c r="C147" s="684"/>
      <c r="D147" s="684"/>
    </row>
    <row r="148" spans="3:4" x14ac:dyDescent="0.15">
      <c r="C148" s="684"/>
      <c r="D148" s="684"/>
    </row>
    <row r="149" spans="3:4" x14ac:dyDescent="0.15">
      <c r="C149" s="684"/>
      <c r="D149" s="684"/>
    </row>
    <row r="150" spans="3:4" x14ac:dyDescent="0.15">
      <c r="C150" s="684"/>
      <c r="D150" s="684"/>
    </row>
    <row r="151" spans="3:4" x14ac:dyDescent="0.15">
      <c r="C151" s="684"/>
      <c r="D151" s="684"/>
    </row>
    <row r="152" spans="3:4" x14ac:dyDescent="0.15">
      <c r="C152" s="684"/>
      <c r="D152" s="684"/>
    </row>
    <row r="153" spans="3:4" x14ac:dyDescent="0.15">
      <c r="C153" s="684"/>
      <c r="D153" s="684"/>
    </row>
    <row r="154" spans="3:4" x14ac:dyDescent="0.15">
      <c r="C154" s="684"/>
      <c r="D154" s="684"/>
    </row>
    <row r="155" spans="3:4" x14ac:dyDescent="0.15">
      <c r="C155" s="684"/>
      <c r="D155" s="684"/>
    </row>
    <row r="156" spans="3:4" x14ac:dyDescent="0.15">
      <c r="C156" s="684"/>
      <c r="D156" s="684"/>
    </row>
    <row r="157" spans="3:4" x14ac:dyDescent="0.15">
      <c r="C157" s="684"/>
      <c r="D157" s="684"/>
    </row>
    <row r="158" spans="3:4" x14ac:dyDescent="0.15">
      <c r="C158" s="684"/>
      <c r="D158" s="684"/>
    </row>
    <row r="159" spans="3:4" x14ac:dyDescent="0.15">
      <c r="C159" s="684"/>
      <c r="D159" s="684"/>
    </row>
    <row r="160" spans="3:4" x14ac:dyDescent="0.15">
      <c r="C160" s="684"/>
      <c r="D160" s="684"/>
    </row>
    <row r="161" spans="3:4" x14ac:dyDescent="0.15">
      <c r="C161" s="684"/>
      <c r="D161" s="684"/>
    </row>
    <row r="162" spans="3:4" x14ac:dyDescent="0.15">
      <c r="C162" s="684"/>
      <c r="D162" s="684"/>
    </row>
    <row r="163" spans="3:4" x14ac:dyDescent="0.15">
      <c r="C163" s="684"/>
      <c r="D163" s="684"/>
    </row>
    <row r="164" spans="3:4" x14ac:dyDescent="0.15">
      <c r="C164" s="684"/>
      <c r="D164" s="684"/>
    </row>
    <row r="165" spans="3:4" x14ac:dyDescent="0.15">
      <c r="C165" s="684"/>
      <c r="D165" s="684"/>
    </row>
    <row r="166" spans="3:4" x14ac:dyDescent="0.15">
      <c r="C166" s="684"/>
      <c r="D166" s="684"/>
    </row>
    <row r="167" spans="3:4" x14ac:dyDescent="0.15">
      <c r="C167" s="684"/>
      <c r="D167" s="684"/>
    </row>
    <row r="168" spans="3:4" x14ac:dyDescent="0.15">
      <c r="C168" s="684"/>
      <c r="D168" s="684"/>
    </row>
    <row r="169" spans="3:4" x14ac:dyDescent="0.15">
      <c r="C169" s="684"/>
      <c r="D169" s="684"/>
    </row>
    <row r="170" spans="3:4" x14ac:dyDescent="0.15">
      <c r="C170" s="684"/>
      <c r="D170" s="684"/>
    </row>
    <row r="171" spans="3:4" x14ac:dyDescent="0.15">
      <c r="C171" s="684"/>
      <c r="D171" s="684"/>
    </row>
    <row r="172" spans="3:4" x14ac:dyDescent="0.15">
      <c r="C172" s="684"/>
      <c r="D172" s="684"/>
    </row>
    <row r="173" spans="3:4" x14ac:dyDescent="0.15">
      <c r="C173" s="684"/>
      <c r="D173" s="684"/>
    </row>
    <row r="174" spans="3:4" x14ac:dyDescent="0.15">
      <c r="C174" s="684"/>
      <c r="D174" s="684"/>
    </row>
    <row r="175" spans="3:4" x14ac:dyDescent="0.15">
      <c r="C175" s="684"/>
      <c r="D175" s="684"/>
    </row>
    <row r="176" spans="3:4" x14ac:dyDescent="0.15">
      <c r="C176" s="684"/>
      <c r="D176" s="684"/>
    </row>
    <row r="177" spans="3:4" x14ac:dyDescent="0.15">
      <c r="C177" s="684"/>
      <c r="D177" s="684"/>
    </row>
    <row r="178" spans="3:4" x14ac:dyDescent="0.15">
      <c r="C178" s="684"/>
      <c r="D178" s="684"/>
    </row>
    <row r="179" spans="3:4" x14ac:dyDescent="0.15">
      <c r="C179" s="684"/>
      <c r="D179" s="684"/>
    </row>
    <row r="180" spans="3:4" x14ac:dyDescent="0.15">
      <c r="C180" s="684"/>
      <c r="D180" s="684"/>
    </row>
    <row r="181" spans="3:4" x14ac:dyDescent="0.15">
      <c r="C181" s="684"/>
      <c r="D181" s="684"/>
    </row>
    <row r="182" spans="3:4" x14ac:dyDescent="0.15">
      <c r="C182" s="684"/>
      <c r="D182" s="684"/>
    </row>
    <row r="183" spans="3:4" x14ac:dyDescent="0.15">
      <c r="C183" s="684"/>
      <c r="D183" s="684"/>
    </row>
    <row r="184" spans="3:4" x14ac:dyDescent="0.15">
      <c r="C184" s="684"/>
      <c r="D184" s="684"/>
    </row>
    <row r="185" spans="3:4" x14ac:dyDescent="0.15">
      <c r="C185" s="684"/>
      <c r="D185" s="684"/>
    </row>
    <row r="186" spans="3:4" x14ac:dyDescent="0.15">
      <c r="C186" s="684"/>
      <c r="D186" s="684"/>
    </row>
    <row r="187" spans="3:4" x14ac:dyDescent="0.15">
      <c r="C187" s="684"/>
      <c r="D187" s="684"/>
    </row>
    <row r="188" spans="3:4" x14ac:dyDescent="0.15">
      <c r="C188" s="684"/>
      <c r="D188" s="684"/>
    </row>
    <row r="189" spans="3:4" x14ac:dyDescent="0.15">
      <c r="C189" s="684"/>
      <c r="D189" s="684"/>
    </row>
    <row r="190" spans="3:4" x14ac:dyDescent="0.15">
      <c r="C190" s="684"/>
      <c r="D190" s="684"/>
    </row>
    <row r="191" spans="3:4" x14ac:dyDescent="0.15">
      <c r="C191" s="684"/>
      <c r="D191" s="684"/>
    </row>
    <row r="192" spans="3:4" x14ac:dyDescent="0.15">
      <c r="C192" s="684"/>
      <c r="D192" s="684"/>
    </row>
    <row r="193" spans="3:4" x14ac:dyDescent="0.15">
      <c r="C193" s="684"/>
      <c r="D193" s="684"/>
    </row>
    <row r="194" spans="3:4" x14ac:dyDescent="0.15">
      <c r="C194" s="684"/>
      <c r="D194" s="684"/>
    </row>
    <row r="195" spans="3:4" x14ac:dyDescent="0.15">
      <c r="C195" s="684"/>
      <c r="D195" s="684"/>
    </row>
    <row r="196" spans="3:4" x14ac:dyDescent="0.15">
      <c r="C196" s="684"/>
      <c r="D196" s="684"/>
    </row>
    <row r="197" spans="3:4" x14ac:dyDescent="0.15">
      <c r="C197" s="684"/>
      <c r="D197" s="684"/>
    </row>
    <row r="198" spans="3:4" x14ac:dyDescent="0.15">
      <c r="C198" s="684"/>
      <c r="D198" s="684"/>
    </row>
    <row r="199" spans="3:4" x14ac:dyDescent="0.15">
      <c r="C199" s="684"/>
      <c r="D199" s="684"/>
    </row>
    <row r="200" spans="3:4" x14ac:dyDescent="0.15">
      <c r="C200" s="684"/>
      <c r="D200" s="684"/>
    </row>
    <row r="201" spans="3:4" x14ac:dyDescent="0.15">
      <c r="C201" s="684"/>
      <c r="D201" s="684"/>
    </row>
    <row r="202" spans="3:4" x14ac:dyDescent="0.15">
      <c r="C202" s="684"/>
      <c r="D202" s="684"/>
    </row>
    <row r="203" spans="3:4" x14ac:dyDescent="0.15">
      <c r="C203" s="684"/>
      <c r="D203" s="684"/>
    </row>
    <row r="204" spans="3:4" x14ac:dyDescent="0.15">
      <c r="C204" s="684"/>
      <c r="D204" s="684"/>
    </row>
    <row r="205" spans="3:4" x14ac:dyDescent="0.15">
      <c r="C205" s="684"/>
      <c r="D205" s="684"/>
    </row>
    <row r="206" spans="3:4" x14ac:dyDescent="0.15">
      <c r="C206" s="684"/>
      <c r="D206" s="684"/>
    </row>
    <row r="207" spans="3:4" x14ac:dyDescent="0.15">
      <c r="C207" s="684"/>
      <c r="D207" s="684"/>
    </row>
    <row r="208" spans="3:4" x14ac:dyDescent="0.15">
      <c r="C208" s="684"/>
      <c r="D208" s="684"/>
    </row>
    <row r="209" spans="3:4" x14ac:dyDescent="0.15">
      <c r="C209" s="684"/>
      <c r="D209" s="684"/>
    </row>
    <row r="210" spans="3:4" x14ac:dyDescent="0.15">
      <c r="C210" s="684"/>
      <c r="D210" s="684"/>
    </row>
    <row r="211" spans="3:4" x14ac:dyDescent="0.15">
      <c r="C211" s="684"/>
      <c r="D211" s="684"/>
    </row>
    <row r="212" spans="3:4" x14ac:dyDescent="0.15">
      <c r="C212" s="684"/>
      <c r="D212" s="684"/>
    </row>
    <row r="213" spans="3:4" x14ac:dyDescent="0.15">
      <c r="C213" s="684"/>
      <c r="D213" s="684"/>
    </row>
    <row r="214" spans="3:4" x14ac:dyDescent="0.15">
      <c r="C214" s="684"/>
      <c r="D214" s="684"/>
    </row>
    <row r="215" spans="3:4" x14ac:dyDescent="0.15">
      <c r="C215" s="684"/>
      <c r="D215" s="684"/>
    </row>
    <row r="216" spans="3:4" x14ac:dyDescent="0.15">
      <c r="C216" s="684"/>
      <c r="D216" s="684"/>
    </row>
    <row r="217" spans="3:4" x14ac:dyDescent="0.15">
      <c r="C217" s="684"/>
      <c r="D217" s="684"/>
    </row>
    <row r="218" spans="3:4" x14ac:dyDescent="0.15">
      <c r="C218" s="684"/>
      <c r="D218" s="684"/>
    </row>
    <row r="219" spans="3:4" x14ac:dyDescent="0.15">
      <c r="C219" s="684"/>
      <c r="D219" s="684"/>
    </row>
    <row r="220" spans="3:4" x14ac:dyDescent="0.15">
      <c r="C220" s="684"/>
      <c r="D220" s="684"/>
    </row>
    <row r="221" spans="3:4" x14ac:dyDescent="0.15">
      <c r="C221" s="684"/>
      <c r="D221" s="684"/>
    </row>
    <row r="222" spans="3:4" x14ac:dyDescent="0.15">
      <c r="C222" s="684"/>
      <c r="D222" s="684"/>
    </row>
    <row r="223" spans="3:4" x14ac:dyDescent="0.15">
      <c r="C223" s="684"/>
      <c r="D223" s="684"/>
    </row>
    <row r="224" spans="3:4" x14ac:dyDescent="0.15">
      <c r="C224" s="684"/>
      <c r="D224" s="684"/>
    </row>
    <row r="225" spans="3:4" x14ac:dyDescent="0.15">
      <c r="C225" s="684"/>
      <c r="D225" s="684"/>
    </row>
    <row r="226" spans="3:4" x14ac:dyDescent="0.15">
      <c r="C226" s="684"/>
      <c r="D226" s="684"/>
    </row>
    <row r="227" spans="3:4" x14ac:dyDescent="0.15">
      <c r="C227" s="684"/>
      <c r="D227" s="684"/>
    </row>
    <row r="228" spans="3:4" x14ac:dyDescent="0.15">
      <c r="C228" s="684"/>
      <c r="D228" s="684"/>
    </row>
    <row r="229" spans="3:4" x14ac:dyDescent="0.15">
      <c r="C229" s="684"/>
      <c r="D229" s="684"/>
    </row>
    <row r="230" spans="3:4" x14ac:dyDescent="0.15">
      <c r="C230" s="684"/>
      <c r="D230" s="684"/>
    </row>
    <row r="231" spans="3:4" x14ac:dyDescent="0.15">
      <c r="C231" s="684"/>
      <c r="D231" s="684"/>
    </row>
    <row r="232" spans="3:4" x14ac:dyDescent="0.15">
      <c r="C232" s="684"/>
      <c r="D232" s="684"/>
    </row>
    <row r="233" spans="3:4" x14ac:dyDescent="0.15">
      <c r="C233" s="684"/>
      <c r="D233" s="684"/>
    </row>
    <row r="234" spans="3:4" x14ac:dyDescent="0.15">
      <c r="C234" s="684"/>
      <c r="D234" s="684"/>
    </row>
    <row r="235" spans="3:4" x14ac:dyDescent="0.15">
      <c r="C235" s="684"/>
      <c r="D235" s="684"/>
    </row>
    <row r="236" spans="3:4" x14ac:dyDescent="0.15">
      <c r="C236" s="684"/>
      <c r="D236" s="684"/>
    </row>
    <row r="237" spans="3:4" x14ac:dyDescent="0.15">
      <c r="C237" s="684"/>
      <c r="D237" s="684"/>
    </row>
    <row r="238" spans="3:4" x14ac:dyDescent="0.15">
      <c r="C238" s="684"/>
      <c r="D238" s="684"/>
    </row>
    <row r="239" spans="3:4" x14ac:dyDescent="0.15">
      <c r="C239" s="684"/>
      <c r="D239" s="684"/>
    </row>
    <row r="240" spans="3:4" x14ac:dyDescent="0.15">
      <c r="C240" s="684"/>
      <c r="D240" s="684"/>
    </row>
    <row r="241" spans="3:4" x14ac:dyDescent="0.15">
      <c r="C241" s="684"/>
      <c r="D241" s="684"/>
    </row>
    <row r="242" spans="3:4" x14ac:dyDescent="0.15">
      <c r="C242" s="684"/>
      <c r="D242" s="684"/>
    </row>
    <row r="243" spans="3:4" x14ac:dyDescent="0.15">
      <c r="C243" s="684"/>
      <c r="D243" s="684"/>
    </row>
    <row r="244" spans="3:4" x14ac:dyDescent="0.15">
      <c r="C244" s="684"/>
      <c r="D244" s="684"/>
    </row>
    <row r="245" spans="3:4" x14ac:dyDescent="0.15">
      <c r="C245" s="684"/>
      <c r="D245" s="684"/>
    </row>
    <row r="246" spans="3:4" x14ac:dyDescent="0.15">
      <c r="C246" s="684"/>
      <c r="D246" s="684"/>
    </row>
    <row r="247" spans="3:4" x14ac:dyDescent="0.15">
      <c r="C247" s="684"/>
      <c r="D247" s="684"/>
    </row>
    <row r="248" spans="3:4" x14ac:dyDescent="0.15">
      <c r="C248" s="684"/>
      <c r="D248" s="684"/>
    </row>
    <row r="249" spans="3:4" x14ac:dyDescent="0.15">
      <c r="C249" s="684"/>
      <c r="D249" s="684"/>
    </row>
    <row r="250" spans="3:4" x14ac:dyDescent="0.15">
      <c r="C250" s="684"/>
      <c r="D250" s="684"/>
    </row>
    <row r="251" spans="3:4" x14ac:dyDescent="0.15">
      <c r="C251" s="684"/>
      <c r="D251" s="684"/>
    </row>
    <row r="252" spans="3:4" x14ac:dyDescent="0.15">
      <c r="C252" s="684"/>
      <c r="D252" s="684"/>
    </row>
    <row r="253" spans="3:4" x14ac:dyDescent="0.15">
      <c r="C253" s="684"/>
      <c r="D253" s="684"/>
    </row>
    <row r="254" spans="3:4" x14ac:dyDescent="0.15">
      <c r="C254" s="684"/>
      <c r="D254" s="684"/>
    </row>
    <row r="255" spans="3:4" x14ac:dyDescent="0.15">
      <c r="C255" s="684"/>
      <c r="D255" s="684"/>
    </row>
    <row r="256" spans="3:4" x14ac:dyDescent="0.15">
      <c r="C256" s="684"/>
      <c r="D256" s="684"/>
    </row>
    <row r="257" spans="3:4" x14ac:dyDescent="0.15">
      <c r="C257" s="684"/>
      <c r="D257" s="684"/>
    </row>
    <row r="258" spans="3:4" x14ac:dyDescent="0.15">
      <c r="C258" s="684"/>
      <c r="D258" s="684"/>
    </row>
    <row r="259" spans="3:4" x14ac:dyDescent="0.15">
      <c r="C259" s="684"/>
      <c r="D259" s="684"/>
    </row>
    <row r="260" spans="3:4" x14ac:dyDescent="0.15">
      <c r="C260" s="684"/>
      <c r="D260" s="684"/>
    </row>
    <row r="261" spans="3:4" x14ac:dyDescent="0.15">
      <c r="C261" s="684"/>
      <c r="D261" s="684"/>
    </row>
    <row r="262" spans="3:4" x14ac:dyDescent="0.15">
      <c r="C262" s="684"/>
      <c r="D262" s="684"/>
    </row>
    <row r="263" spans="3:4" x14ac:dyDescent="0.15">
      <c r="C263" s="684"/>
      <c r="D263" s="684"/>
    </row>
    <row r="264" spans="3:4" x14ac:dyDescent="0.15">
      <c r="C264" s="684"/>
      <c r="D264" s="684"/>
    </row>
    <row r="265" spans="3:4" x14ac:dyDescent="0.15">
      <c r="C265" s="684"/>
      <c r="D265" s="684"/>
    </row>
    <row r="266" spans="3:4" x14ac:dyDescent="0.15">
      <c r="C266" s="684"/>
      <c r="D266" s="684"/>
    </row>
    <row r="267" spans="3:4" x14ac:dyDescent="0.15">
      <c r="C267" s="684"/>
      <c r="D267" s="684"/>
    </row>
    <row r="268" spans="3:4" x14ac:dyDescent="0.15">
      <c r="C268" s="684"/>
      <c r="D268" s="684"/>
    </row>
    <row r="269" spans="3:4" x14ac:dyDescent="0.15">
      <c r="C269" s="684"/>
      <c r="D269" s="684"/>
    </row>
    <row r="270" spans="3:4" x14ac:dyDescent="0.15">
      <c r="C270" s="684"/>
      <c r="D270" s="684"/>
    </row>
    <row r="271" spans="3:4" x14ac:dyDescent="0.15">
      <c r="C271" s="684"/>
      <c r="D271" s="684"/>
    </row>
    <row r="272" spans="3:4" x14ac:dyDescent="0.15">
      <c r="C272" s="684"/>
      <c r="D272" s="684"/>
    </row>
    <row r="273" spans="3:4" x14ac:dyDescent="0.15">
      <c r="C273" s="684"/>
      <c r="D273" s="684"/>
    </row>
    <row r="274" spans="3:4" x14ac:dyDescent="0.15">
      <c r="C274" s="684"/>
      <c r="D274" s="684"/>
    </row>
    <row r="275" spans="3:4" x14ac:dyDescent="0.15">
      <c r="C275" s="684"/>
      <c r="D275" s="684"/>
    </row>
    <row r="276" spans="3:4" x14ac:dyDescent="0.15">
      <c r="C276" s="684"/>
      <c r="D276" s="684"/>
    </row>
    <row r="277" spans="3:4" x14ac:dyDescent="0.15">
      <c r="C277" s="684"/>
      <c r="D277" s="684"/>
    </row>
    <row r="278" spans="3:4" x14ac:dyDescent="0.15">
      <c r="C278" s="684"/>
      <c r="D278" s="684"/>
    </row>
    <row r="279" spans="3:4" x14ac:dyDescent="0.15">
      <c r="C279" s="684"/>
      <c r="D279" s="684"/>
    </row>
    <row r="280" spans="3:4" x14ac:dyDescent="0.15">
      <c r="C280" s="684"/>
      <c r="D280" s="684"/>
    </row>
    <row r="281" spans="3:4" x14ac:dyDescent="0.15">
      <c r="C281" s="684"/>
      <c r="D281" s="684"/>
    </row>
    <row r="282" spans="3:4" x14ac:dyDescent="0.15">
      <c r="C282" s="684"/>
      <c r="D282" s="684"/>
    </row>
    <row r="283" spans="3:4" x14ac:dyDescent="0.15">
      <c r="C283" s="684"/>
      <c r="D283" s="684"/>
    </row>
    <row r="284" spans="3:4" x14ac:dyDescent="0.15">
      <c r="C284" s="684"/>
      <c r="D284" s="684"/>
    </row>
    <row r="285" spans="3:4" x14ac:dyDescent="0.15">
      <c r="C285" s="684"/>
      <c r="D285" s="684"/>
    </row>
    <row r="286" spans="3:4" x14ac:dyDescent="0.15">
      <c r="C286" s="684"/>
      <c r="D286" s="684"/>
    </row>
    <row r="287" spans="3:4" x14ac:dyDescent="0.15">
      <c r="C287" s="684"/>
      <c r="D287" s="684"/>
    </row>
    <row r="288" spans="3:4" x14ac:dyDescent="0.15">
      <c r="C288" s="684"/>
      <c r="D288" s="684"/>
    </row>
    <row r="289" spans="3:4" x14ac:dyDescent="0.15">
      <c r="C289" s="684"/>
      <c r="D289" s="684"/>
    </row>
    <row r="290" spans="3:4" x14ac:dyDescent="0.15">
      <c r="C290" s="684"/>
      <c r="D290" s="684"/>
    </row>
    <row r="291" spans="3:4" x14ac:dyDescent="0.15">
      <c r="C291" s="684"/>
      <c r="D291" s="684"/>
    </row>
    <row r="292" spans="3:4" x14ac:dyDescent="0.15">
      <c r="C292" s="684"/>
      <c r="D292" s="684"/>
    </row>
    <row r="293" spans="3:4" x14ac:dyDescent="0.15">
      <c r="C293" s="684"/>
      <c r="D293" s="684"/>
    </row>
    <row r="294" spans="3:4" x14ac:dyDescent="0.15">
      <c r="C294" s="684"/>
      <c r="D294" s="684"/>
    </row>
    <row r="295" spans="3:4" x14ac:dyDescent="0.15">
      <c r="C295" s="684"/>
      <c r="D295" s="684"/>
    </row>
    <row r="296" spans="3:4" x14ac:dyDescent="0.15">
      <c r="C296" s="684"/>
      <c r="D296" s="684"/>
    </row>
    <row r="297" spans="3:4" x14ac:dyDescent="0.15">
      <c r="C297" s="684"/>
      <c r="D297" s="684"/>
    </row>
    <row r="298" spans="3:4" x14ac:dyDescent="0.15">
      <c r="C298" s="684"/>
      <c r="D298" s="684"/>
    </row>
    <row r="299" spans="3:4" x14ac:dyDescent="0.15">
      <c r="C299" s="684"/>
      <c r="D299" s="684"/>
    </row>
    <row r="300" spans="3:4" x14ac:dyDescent="0.15">
      <c r="C300" s="684"/>
      <c r="D300" s="684"/>
    </row>
    <row r="301" spans="3:4" x14ac:dyDescent="0.15">
      <c r="C301" s="684"/>
      <c r="D301" s="684"/>
    </row>
    <row r="302" spans="3:4" x14ac:dyDescent="0.15">
      <c r="C302" s="684"/>
      <c r="D302" s="684"/>
    </row>
    <row r="303" spans="3:4" x14ac:dyDescent="0.15">
      <c r="C303" s="684"/>
      <c r="D303" s="684"/>
    </row>
    <row r="304" spans="3:4" x14ac:dyDescent="0.15">
      <c r="C304" s="684"/>
      <c r="D304" s="684"/>
    </row>
    <row r="305" spans="3:4" x14ac:dyDescent="0.15">
      <c r="C305" s="684"/>
      <c r="D305" s="684"/>
    </row>
    <row r="306" spans="3:4" x14ac:dyDescent="0.15">
      <c r="C306" s="684"/>
      <c r="D306" s="684"/>
    </row>
    <row r="307" spans="3:4" x14ac:dyDescent="0.15">
      <c r="C307" s="684"/>
      <c r="D307" s="684"/>
    </row>
    <row r="308" spans="3:4" x14ac:dyDescent="0.15">
      <c r="C308" s="684"/>
      <c r="D308" s="684"/>
    </row>
    <row r="309" spans="3:4" x14ac:dyDescent="0.15">
      <c r="C309" s="684"/>
      <c r="D309" s="684"/>
    </row>
    <row r="310" spans="3:4" x14ac:dyDescent="0.15">
      <c r="C310" s="684"/>
      <c r="D310" s="684"/>
    </row>
    <row r="311" spans="3:4" x14ac:dyDescent="0.15">
      <c r="C311" s="684"/>
      <c r="D311" s="684"/>
    </row>
    <row r="312" spans="3:4" x14ac:dyDescent="0.15">
      <c r="C312" s="684"/>
      <c r="D312" s="684"/>
    </row>
    <row r="313" spans="3:4" x14ac:dyDescent="0.15">
      <c r="C313" s="684"/>
      <c r="D313" s="684"/>
    </row>
    <row r="314" spans="3:4" x14ac:dyDescent="0.15">
      <c r="C314" s="684"/>
      <c r="D314" s="684"/>
    </row>
    <row r="315" spans="3:4" x14ac:dyDescent="0.15">
      <c r="C315" s="684"/>
      <c r="D315" s="684"/>
    </row>
    <row r="316" spans="3:4" x14ac:dyDescent="0.15">
      <c r="C316" s="684"/>
      <c r="D316" s="684"/>
    </row>
    <row r="317" spans="3:4" x14ac:dyDescent="0.15">
      <c r="C317" s="684"/>
      <c r="D317" s="684"/>
    </row>
    <row r="318" spans="3:4" x14ac:dyDescent="0.15">
      <c r="C318" s="684"/>
      <c r="D318" s="684"/>
    </row>
    <row r="319" spans="3:4" x14ac:dyDescent="0.15">
      <c r="C319" s="684"/>
      <c r="D319" s="684"/>
    </row>
    <row r="320" spans="3:4" x14ac:dyDescent="0.15">
      <c r="C320" s="684"/>
      <c r="D320" s="684"/>
    </row>
    <row r="321" spans="3:4" x14ac:dyDescent="0.15">
      <c r="C321" s="684"/>
      <c r="D321" s="684"/>
    </row>
    <row r="322" spans="3:4" x14ac:dyDescent="0.15">
      <c r="C322" s="684"/>
      <c r="D322" s="684"/>
    </row>
    <row r="323" spans="3:4" x14ac:dyDescent="0.15">
      <c r="C323" s="684"/>
      <c r="D323" s="684"/>
    </row>
    <row r="324" spans="3:4" x14ac:dyDescent="0.15">
      <c r="C324" s="684"/>
      <c r="D324" s="684"/>
    </row>
    <row r="325" spans="3:4" x14ac:dyDescent="0.15">
      <c r="C325" s="684"/>
      <c r="D325" s="684"/>
    </row>
    <row r="326" spans="3:4" x14ac:dyDescent="0.15">
      <c r="C326" s="684"/>
      <c r="D326" s="684"/>
    </row>
    <row r="327" spans="3:4" x14ac:dyDescent="0.15">
      <c r="C327" s="684"/>
      <c r="D327" s="684"/>
    </row>
    <row r="328" spans="3:4" x14ac:dyDescent="0.15">
      <c r="C328" s="684"/>
      <c r="D328" s="684"/>
    </row>
    <row r="329" spans="3:4" x14ac:dyDescent="0.15">
      <c r="C329" s="684"/>
      <c r="D329" s="684"/>
    </row>
    <row r="330" spans="3:4" x14ac:dyDescent="0.15">
      <c r="C330" s="684"/>
      <c r="D330" s="684"/>
    </row>
    <row r="331" spans="3:4" x14ac:dyDescent="0.15">
      <c r="C331" s="684"/>
      <c r="D331" s="684"/>
    </row>
    <row r="332" spans="3:4" x14ac:dyDescent="0.15">
      <c r="C332" s="684"/>
      <c r="D332" s="684"/>
    </row>
    <row r="333" spans="3:4" x14ac:dyDescent="0.15">
      <c r="C333" s="684"/>
      <c r="D333" s="684"/>
    </row>
    <row r="334" spans="3:4" x14ac:dyDescent="0.15">
      <c r="C334" s="684"/>
      <c r="D334" s="684"/>
    </row>
    <row r="335" spans="3:4" x14ac:dyDescent="0.15">
      <c r="C335" s="684"/>
      <c r="D335" s="684"/>
    </row>
    <row r="336" spans="3:4" x14ac:dyDescent="0.15">
      <c r="C336" s="684"/>
      <c r="D336" s="684"/>
    </row>
    <row r="337" spans="3:4" x14ac:dyDescent="0.15">
      <c r="C337" s="684"/>
      <c r="D337" s="684"/>
    </row>
    <row r="338" spans="3:4" x14ac:dyDescent="0.15">
      <c r="C338" s="684"/>
      <c r="D338" s="684"/>
    </row>
    <row r="339" spans="3:4" x14ac:dyDescent="0.15">
      <c r="C339" s="684"/>
      <c r="D339" s="684"/>
    </row>
    <row r="340" spans="3:4" x14ac:dyDescent="0.15">
      <c r="C340" s="684"/>
      <c r="D340" s="684"/>
    </row>
    <row r="341" spans="3:4" x14ac:dyDescent="0.15">
      <c r="C341" s="684"/>
      <c r="D341" s="684"/>
    </row>
    <row r="342" spans="3:4" x14ac:dyDescent="0.15">
      <c r="C342" s="684"/>
      <c r="D342" s="684"/>
    </row>
    <row r="343" spans="3:4" x14ac:dyDescent="0.15">
      <c r="C343" s="684"/>
      <c r="D343" s="684"/>
    </row>
    <row r="344" spans="3:4" x14ac:dyDescent="0.15">
      <c r="C344" s="684"/>
      <c r="D344" s="684"/>
    </row>
    <row r="345" spans="3:4" x14ac:dyDescent="0.15">
      <c r="C345" s="684"/>
      <c r="D345" s="684"/>
    </row>
    <row r="346" spans="3:4" x14ac:dyDescent="0.15">
      <c r="C346" s="684"/>
      <c r="D346" s="684"/>
    </row>
    <row r="347" spans="3:4" x14ac:dyDescent="0.15">
      <c r="C347" s="684"/>
      <c r="D347" s="684"/>
    </row>
    <row r="348" spans="3:4" x14ac:dyDescent="0.15">
      <c r="C348" s="684"/>
      <c r="D348" s="684"/>
    </row>
    <row r="349" spans="3:4" x14ac:dyDescent="0.15">
      <c r="C349" s="684"/>
      <c r="D349" s="684"/>
    </row>
    <row r="350" spans="3:4" x14ac:dyDescent="0.15">
      <c r="C350" s="684"/>
      <c r="D350" s="684"/>
    </row>
    <row r="351" spans="3:4" x14ac:dyDescent="0.15">
      <c r="C351" s="684"/>
      <c r="D351" s="684"/>
    </row>
    <row r="352" spans="3:4" x14ac:dyDescent="0.15">
      <c r="C352" s="684"/>
      <c r="D352" s="684"/>
    </row>
    <row r="353" spans="3:4" x14ac:dyDescent="0.15">
      <c r="C353" s="684"/>
      <c r="D353" s="684"/>
    </row>
    <row r="354" spans="3:4" x14ac:dyDescent="0.15">
      <c r="C354" s="684"/>
      <c r="D354" s="684"/>
    </row>
    <row r="355" spans="3:4" x14ac:dyDescent="0.15">
      <c r="C355" s="684"/>
      <c r="D355" s="684"/>
    </row>
    <row r="356" spans="3:4" x14ac:dyDescent="0.15">
      <c r="C356" s="684"/>
      <c r="D356" s="684"/>
    </row>
    <row r="357" spans="3:4" x14ac:dyDescent="0.15">
      <c r="C357" s="684"/>
      <c r="D357" s="684"/>
    </row>
    <row r="358" spans="3:4" x14ac:dyDescent="0.15">
      <c r="C358" s="684"/>
      <c r="D358" s="684"/>
    </row>
    <row r="359" spans="3:4" x14ac:dyDescent="0.15">
      <c r="C359" s="684"/>
      <c r="D359" s="684"/>
    </row>
    <row r="360" spans="3:4" x14ac:dyDescent="0.15">
      <c r="C360" s="684"/>
      <c r="D360" s="684"/>
    </row>
    <row r="361" spans="3:4" x14ac:dyDescent="0.15">
      <c r="C361" s="684"/>
      <c r="D361" s="684"/>
    </row>
    <row r="362" spans="3:4" x14ac:dyDescent="0.15">
      <c r="C362" s="684"/>
      <c r="D362" s="684"/>
    </row>
    <row r="363" spans="3:4" x14ac:dyDescent="0.15">
      <c r="C363" s="684"/>
      <c r="D363" s="684"/>
    </row>
    <row r="364" spans="3:4" x14ac:dyDescent="0.15">
      <c r="C364" s="684"/>
      <c r="D364" s="684"/>
    </row>
    <row r="365" spans="3:4" x14ac:dyDescent="0.15">
      <c r="C365" s="684"/>
      <c r="D365" s="684"/>
    </row>
    <row r="366" spans="3:4" x14ac:dyDescent="0.15">
      <c r="C366" s="684"/>
      <c r="D366" s="684"/>
    </row>
    <row r="367" spans="3:4" x14ac:dyDescent="0.15">
      <c r="C367" s="684"/>
      <c r="D367" s="684"/>
    </row>
    <row r="368" spans="3:4" x14ac:dyDescent="0.15">
      <c r="C368" s="684"/>
      <c r="D368" s="684"/>
    </row>
    <row r="369" spans="3:4" x14ac:dyDescent="0.15">
      <c r="C369" s="684"/>
      <c r="D369" s="684"/>
    </row>
    <row r="370" spans="3:4" x14ac:dyDescent="0.15">
      <c r="C370" s="684"/>
      <c r="D370" s="684"/>
    </row>
    <row r="371" spans="3:4" x14ac:dyDescent="0.15">
      <c r="C371" s="684"/>
      <c r="D371" s="684"/>
    </row>
    <row r="372" spans="3:4" x14ac:dyDescent="0.15">
      <c r="C372" s="684"/>
      <c r="D372" s="684"/>
    </row>
    <row r="373" spans="3:4" x14ac:dyDescent="0.15">
      <c r="C373" s="684"/>
      <c r="D373" s="684"/>
    </row>
    <row r="374" spans="3:4" x14ac:dyDescent="0.15">
      <c r="C374" s="684"/>
      <c r="D374" s="684"/>
    </row>
    <row r="375" spans="3:4" x14ac:dyDescent="0.15">
      <c r="C375" s="684"/>
      <c r="D375" s="684"/>
    </row>
    <row r="376" spans="3:4" x14ac:dyDescent="0.15">
      <c r="C376" s="684"/>
      <c r="D376" s="684"/>
    </row>
    <row r="377" spans="3:4" x14ac:dyDescent="0.15">
      <c r="C377" s="684"/>
      <c r="D377" s="684"/>
    </row>
    <row r="378" spans="3:4" x14ac:dyDescent="0.15">
      <c r="C378" s="684"/>
      <c r="D378" s="684"/>
    </row>
    <row r="379" spans="3:4" x14ac:dyDescent="0.15">
      <c r="C379" s="684"/>
      <c r="D379" s="684"/>
    </row>
    <row r="380" spans="3:4" x14ac:dyDescent="0.15">
      <c r="C380" s="684"/>
      <c r="D380" s="684"/>
    </row>
    <row r="381" spans="3:4" x14ac:dyDescent="0.15">
      <c r="C381" s="684"/>
      <c r="D381" s="684"/>
    </row>
    <row r="382" spans="3:4" x14ac:dyDescent="0.15">
      <c r="C382" s="684"/>
      <c r="D382" s="684"/>
    </row>
    <row r="383" spans="3:4" x14ac:dyDescent="0.15">
      <c r="C383" s="684"/>
      <c r="D383" s="684"/>
    </row>
    <row r="384" spans="3:4" x14ac:dyDescent="0.15">
      <c r="C384" s="684"/>
      <c r="D384" s="684"/>
    </row>
    <row r="385" spans="3:4" x14ac:dyDescent="0.15">
      <c r="C385" s="684"/>
      <c r="D385" s="684"/>
    </row>
    <row r="386" spans="3:4" x14ac:dyDescent="0.15">
      <c r="C386" s="684"/>
      <c r="D386" s="684"/>
    </row>
    <row r="387" spans="3:4" x14ac:dyDescent="0.15">
      <c r="C387" s="684"/>
      <c r="D387" s="684"/>
    </row>
    <row r="388" spans="3:4" x14ac:dyDescent="0.15">
      <c r="C388" s="684"/>
      <c r="D388" s="684"/>
    </row>
    <row r="389" spans="3:4" x14ac:dyDescent="0.15">
      <c r="C389" s="684"/>
      <c r="D389" s="684"/>
    </row>
    <row r="390" spans="3:4" x14ac:dyDescent="0.15">
      <c r="C390" s="684"/>
      <c r="D390" s="684"/>
    </row>
    <row r="391" spans="3:4" x14ac:dyDescent="0.15">
      <c r="C391" s="684"/>
      <c r="D391" s="684"/>
    </row>
    <row r="392" spans="3:4" x14ac:dyDescent="0.15">
      <c r="C392" s="684"/>
      <c r="D392" s="684"/>
    </row>
    <row r="393" spans="3:4" x14ac:dyDescent="0.15">
      <c r="C393" s="684"/>
      <c r="D393" s="684"/>
    </row>
    <row r="394" spans="3:4" x14ac:dyDescent="0.15">
      <c r="C394" s="684"/>
      <c r="D394" s="684"/>
    </row>
    <row r="395" spans="3:4" x14ac:dyDescent="0.15">
      <c r="C395" s="684"/>
      <c r="D395" s="684"/>
    </row>
    <row r="396" spans="3:4" x14ac:dyDescent="0.15">
      <c r="C396" s="684"/>
      <c r="D396" s="684"/>
    </row>
    <row r="397" spans="3:4" x14ac:dyDescent="0.15">
      <c r="C397" s="684"/>
      <c r="D397" s="684"/>
    </row>
    <row r="398" spans="3:4" x14ac:dyDescent="0.15">
      <c r="C398" s="684"/>
      <c r="D398" s="684"/>
    </row>
    <row r="399" spans="3:4" x14ac:dyDescent="0.15">
      <c r="C399" s="684"/>
      <c r="D399" s="684"/>
    </row>
    <row r="400" spans="3:4" x14ac:dyDescent="0.15">
      <c r="C400" s="684"/>
      <c r="D400" s="684"/>
    </row>
    <row r="401" spans="3:4" x14ac:dyDescent="0.15">
      <c r="C401" s="684"/>
      <c r="D401" s="684"/>
    </row>
    <row r="402" spans="3:4" x14ac:dyDescent="0.15">
      <c r="C402" s="684"/>
      <c r="D402" s="684"/>
    </row>
    <row r="403" spans="3:4" x14ac:dyDescent="0.15">
      <c r="C403" s="684"/>
      <c r="D403" s="684"/>
    </row>
    <row r="404" spans="3:4" x14ac:dyDescent="0.15">
      <c r="C404" s="684"/>
      <c r="D404" s="684"/>
    </row>
    <row r="405" spans="3:4" x14ac:dyDescent="0.15">
      <c r="C405" s="684"/>
      <c r="D405" s="684"/>
    </row>
    <row r="406" spans="3:4" x14ac:dyDescent="0.15">
      <c r="C406" s="684"/>
      <c r="D406" s="684"/>
    </row>
    <row r="407" spans="3:4" x14ac:dyDescent="0.15">
      <c r="C407" s="684"/>
      <c r="D407" s="684"/>
    </row>
    <row r="408" spans="3:4" x14ac:dyDescent="0.15">
      <c r="C408" s="684"/>
      <c r="D408" s="684"/>
    </row>
    <row r="409" spans="3:4" x14ac:dyDescent="0.15">
      <c r="C409" s="684"/>
      <c r="D409" s="684"/>
    </row>
    <row r="410" spans="3:4" x14ac:dyDescent="0.15">
      <c r="C410" s="684"/>
      <c r="D410" s="684"/>
    </row>
    <row r="411" spans="3:4" x14ac:dyDescent="0.15">
      <c r="C411" s="684"/>
      <c r="D411" s="684"/>
    </row>
    <row r="412" spans="3:4" x14ac:dyDescent="0.15">
      <c r="C412" s="684"/>
      <c r="D412" s="684"/>
    </row>
    <row r="413" spans="3:4" x14ac:dyDescent="0.15">
      <c r="C413" s="684"/>
      <c r="D413" s="684"/>
    </row>
    <row r="414" spans="3:4" x14ac:dyDescent="0.15">
      <c r="C414" s="684"/>
      <c r="D414" s="684"/>
    </row>
    <row r="415" spans="3:4" x14ac:dyDescent="0.15">
      <c r="C415" s="684"/>
      <c r="D415" s="684"/>
    </row>
    <row r="416" spans="3:4" x14ac:dyDescent="0.15">
      <c r="C416" s="684"/>
      <c r="D416" s="684"/>
    </row>
    <row r="417" spans="3:4" x14ac:dyDescent="0.15">
      <c r="C417" s="684"/>
      <c r="D417" s="684"/>
    </row>
    <row r="418" spans="3:4" x14ac:dyDescent="0.15">
      <c r="C418" s="684"/>
      <c r="D418" s="684"/>
    </row>
    <row r="419" spans="3:4" x14ac:dyDescent="0.15">
      <c r="C419" s="684"/>
      <c r="D419" s="684"/>
    </row>
    <row r="420" spans="3:4" x14ac:dyDescent="0.15">
      <c r="C420" s="684"/>
      <c r="D420" s="684"/>
    </row>
    <row r="421" spans="3:4" x14ac:dyDescent="0.15">
      <c r="C421" s="684"/>
      <c r="D421" s="684"/>
    </row>
    <row r="422" spans="3:4" x14ac:dyDescent="0.15">
      <c r="C422" s="684"/>
      <c r="D422" s="684"/>
    </row>
    <row r="423" spans="3:4" x14ac:dyDescent="0.15">
      <c r="C423" s="684"/>
      <c r="D423" s="684"/>
    </row>
    <row r="424" spans="3:4" x14ac:dyDescent="0.15">
      <c r="C424" s="684"/>
      <c r="D424" s="684"/>
    </row>
    <row r="425" spans="3:4" x14ac:dyDescent="0.15">
      <c r="C425" s="684"/>
      <c r="D425" s="684"/>
    </row>
    <row r="426" spans="3:4" x14ac:dyDescent="0.15">
      <c r="C426" s="684"/>
      <c r="D426" s="684"/>
    </row>
    <row r="427" spans="3:4" x14ac:dyDescent="0.15">
      <c r="C427" s="684"/>
      <c r="D427" s="684"/>
    </row>
    <row r="428" spans="3:4" x14ac:dyDescent="0.15">
      <c r="C428" s="684"/>
      <c r="D428" s="684"/>
    </row>
    <row r="429" spans="3:4" x14ac:dyDescent="0.15">
      <c r="C429" s="684"/>
      <c r="D429" s="684"/>
    </row>
    <row r="430" spans="3:4" x14ac:dyDescent="0.15">
      <c r="C430" s="684"/>
      <c r="D430" s="684"/>
    </row>
    <row r="431" spans="3:4" x14ac:dyDescent="0.15">
      <c r="C431" s="684"/>
      <c r="D431" s="684"/>
    </row>
    <row r="432" spans="3:4" x14ac:dyDescent="0.15">
      <c r="C432" s="684"/>
      <c r="D432" s="684"/>
    </row>
    <row r="433" spans="3:4" x14ac:dyDescent="0.15">
      <c r="C433" s="684"/>
      <c r="D433" s="684"/>
    </row>
    <row r="434" spans="3:4" x14ac:dyDescent="0.15">
      <c r="C434" s="684"/>
      <c r="D434" s="684"/>
    </row>
    <row r="435" spans="3:4" x14ac:dyDescent="0.15">
      <c r="C435" s="684"/>
      <c r="D435" s="684"/>
    </row>
    <row r="436" spans="3:4" x14ac:dyDescent="0.15">
      <c r="C436" s="684"/>
      <c r="D436" s="684"/>
    </row>
    <row r="437" spans="3:4" x14ac:dyDescent="0.15">
      <c r="C437" s="684"/>
      <c r="D437" s="684"/>
    </row>
    <row r="438" spans="3:4" x14ac:dyDescent="0.15">
      <c r="C438" s="684"/>
      <c r="D438" s="684"/>
    </row>
    <row r="439" spans="3:4" x14ac:dyDescent="0.15">
      <c r="C439" s="684"/>
      <c r="D439" s="684"/>
    </row>
    <row r="440" spans="3:4" x14ac:dyDescent="0.15">
      <c r="C440" s="684"/>
      <c r="D440" s="684"/>
    </row>
    <row r="441" spans="3:4" x14ac:dyDescent="0.15">
      <c r="C441" s="684"/>
      <c r="D441" s="684"/>
    </row>
    <row r="442" spans="3:4" x14ac:dyDescent="0.15">
      <c r="C442" s="684"/>
      <c r="D442" s="684"/>
    </row>
    <row r="443" spans="3:4" x14ac:dyDescent="0.15">
      <c r="C443" s="684"/>
      <c r="D443" s="684"/>
    </row>
    <row r="444" spans="3:4" x14ac:dyDescent="0.15">
      <c r="C444" s="684"/>
      <c r="D444" s="684"/>
    </row>
    <row r="445" spans="3:4" x14ac:dyDescent="0.15">
      <c r="C445" s="684"/>
      <c r="D445" s="684"/>
    </row>
    <row r="446" spans="3:4" x14ac:dyDescent="0.15">
      <c r="C446" s="684"/>
      <c r="D446" s="684"/>
    </row>
    <row r="447" spans="3:4" x14ac:dyDescent="0.15">
      <c r="C447" s="684"/>
      <c r="D447" s="684"/>
    </row>
    <row r="448" spans="3:4" x14ac:dyDescent="0.15">
      <c r="C448" s="684"/>
      <c r="D448" s="684"/>
    </row>
    <row r="449" spans="3:4" x14ac:dyDescent="0.15">
      <c r="C449" s="684"/>
      <c r="D449" s="684"/>
    </row>
    <row r="450" spans="3:4" x14ac:dyDescent="0.15">
      <c r="C450" s="684"/>
      <c r="D450" s="684"/>
    </row>
    <row r="451" spans="3:4" x14ac:dyDescent="0.15">
      <c r="C451" s="684"/>
      <c r="D451" s="684"/>
    </row>
    <row r="452" spans="3:4" x14ac:dyDescent="0.15">
      <c r="C452" s="684"/>
      <c r="D452" s="684"/>
    </row>
    <row r="453" spans="3:4" x14ac:dyDescent="0.15">
      <c r="C453" s="684"/>
      <c r="D453" s="684"/>
    </row>
    <row r="454" spans="3:4" x14ac:dyDescent="0.15">
      <c r="C454" s="684"/>
      <c r="D454" s="684"/>
    </row>
    <row r="455" spans="3:4" x14ac:dyDescent="0.15">
      <c r="C455" s="684"/>
      <c r="D455" s="684"/>
    </row>
    <row r="456" spans="3:4" x14ac:dyDescent="0.15">
      <c r="C456" s="684"/>
      <c r="D456" s="684"/>
    </row>
    <row r="457" spans="3:4" x14ac:dyDescent="0.15">
      <c r="C457" s="684"/>
      <c r="D457" s="684"/>
    </row>
    <row r="458" spans="3:4" x14ac:dyDescent="0.15">
      <c r="C458" s="684"/>
      <c r="D458" s="684"/>
    </row>
    <row r="459" spans="3:4" x14ac:dyDescent="0.15">
      <c r="C459" s="684"/>
      <c r="D459" s="684"/>
    </row>
    <row r="460" spans="3:4" x14ac:dyDescent="0.15">
      <c r="C460" s="684"/>
      <c r="D460" s="684"/>
    </row>
    <row r="461" spans="3:4" x14ac:dyDescent="0.15">
      <c r="C461" s="684"/>
      <c r="D461" s="684"/>
    </row>
    <row r="462" spans="3:4" x14ac:dyDescent="0.15">
      <c r="C462" s="684"/>
      <c r="D462" s="684"/>
    </row>
    <row r="463" spans="3:4" x14ac:dyDescent="0.15">
      <c r="C463" s="684"/>
      <c r="D463" s="684"/>
    </row>
    <row r="464" spans="3:4" x14ac:dyDescent="0.15">
      <c r="C464" s="684"/>
      <c r="D464" s="684"/>
    </row>
    <row r="465" spans="3:4" x14ac:dyDescent="0.15">
      <c r="C465" s="684"/>
      <c r="D465" s="684"/>
    </row>
    <row r="466" spans="3:4" x14ac:dyDescent="0.15">
      <c r="C466" s="684"/>
      <c r="D466" s="684"/>
    </row>
    <row r="467" spans="3:4" x14ac:dyDescent="0.15">
      <c r="C467" s="684"/>
      <c r="D467" s="684"/>
    </row>
    <row r="468" spans="3:4" x14ac:dyDescent="0.15">
      <c r="C468" s="684"/>
      <c r="D468" s="684"/>
    </row>
    <row r="469" spans="3:4" x14ac:dyDescent="0.15">
      <c r="C469" s="684"/>
      <c r="D469" s="684"/>
    </row>
    <row r="470" spans="3:4" x14ac:dyDescent="0.15">
      <c r="C470" s="684"/>
      <c r="D470" s="684"/>
    </row>
    <row r="471" spans="3:4" x14ac:dyDescent="0.15">
      <c r="C471" s="684"/>
      <c r="D471" s="684"/>
    </row>
    <row r="472" spans="3:4" x14ac:dyDescent="0.15">
      <c r="C472" s="684"/>
      <c r="D472" s="684"/>
    </row>
    <row r="473" spans="3:4" x14ac:dyDescent="0.15">
      <c r="C473" s="684"/>
      <c r="D473" s="684"/>
    </row>
    <row r="474" spans="3:4" x14ac:dyDescent="0.15">
      <c r="C474" s="684"/>
      <c r="D474" s="684"/>
    </row>
    <row r="475" spans="3:4" x14ac:dyDescent="0.15">
      <c r="C475" s="684"/>
      <c r="D475" s="684"/>
    </row>
    <row r="476" spans="3:4" x14ac:dyDescent="0.15">
      <c r="C476" s="684"/>
      <c r="D476" s="684"/>
    </row>
    <row r="477" spans="3:4" x14ac:dyDescent="0.15">
      <c r="C477" s="684"/>
      <c r="D477" s="684"/>
    </row>
    <row r="478" spans="3:4" x14ac:dyDescent="0.15">
      <c r="C478" s="684"/>
      <c r="D478" s="684"/>
    </row>
    <row r="479" spans="3:4" x14ac:dyDescent="0.15">
      <c r="C479" s="684"/>
      <c r="D479" s="684"/>
    </row>
    <row r="480" spans="3:4" x14ac:dyDescent="0.15">
      <c r="C480" s="684"/>
      <c r="D480" s="684"/>
    </row>
    <row r="481" spans="3:4" x14ac:dyDescent="0.15">
      <c r="C481" s="684"/>
      <c r="D481" s="684"/>
    </row>
    <row r="482" spans="3:4" x14ac:dyDescent="0.15">
      <c r="C482" s="684"/>
      <c r="D482" s="684"/>
    </row>
    <row r="483" spans="3:4" x14ac:dyDescent="0.15">
      <c r="C483" s="684"/>
      <c r="D483" s="684"/>
    </row>
    <row r="484" spans="3:4" x14ac:dyDescent="0.15">
      <c r="C484" s="684"/>
      <c r="D484" s="684"/>
    </row>
    <row r="485" spans="3:4" x14ac:dyDescent="0.15">
      <c r="C485" s="684"/>
      <c r="D485" s="684"/>
    </row>
    <row r="486" spans="3:4" x14ac:dyDescent="0.15">
      <c r="C486" s="684"/>
      <c r="D486" s="684"/>
    </row>
    <row r="487" spans="3:4" x14ac:dyDescent="0.15">
      <c r="C487" s="684"/>
      <c r="D487" s="684"/>
    </row>
    <row r="488" spans="3:4" x14ac:dyDescent="0.15">
      <c r="C488" s="684"/>
      <c r="D488" s="684"/>
    </row>
    <row r="489" spans="3:4" x14ac:dyDescent="0.15">
      <c r="C489" s="684"/>
      <c r="D489" s="684"/>
    </row>
    <row r="490" spans="3:4" x14ac:dyDescent="0.15">
      <c r="C490" s="684"/>
      <c r="D490" s="684"/>
    </row>
    <row r="491" spans="3:4" x14ac:dyDescent="0.15">
      <c r="C491" s="684"/>
      <c r="D491" s="684"/>
    </row>
    <row r="492" spans="3:4" x14ac:dyDescent="0.15">
      <c r="C492" s="684"/>
      <c r="D492" s="684"/>
    </row>
    <row r="493" spans="3:4" x14ac:dyDescent="0.15">
      <c r="C493" s="684"/>
      <c r="D493" s="684"/>
    </row>
    <row r="494" spans="3:4" x14ac:dyDescent="0.15">
      <c r="C494" s="684"/>
      <c r="D494" s="684"/>
    </row>
    <row r="495" spans="3:4" x14ac:dyDescent="0.15">
      <c r="C495" s="684"/>
      <c r="D495" s="684"/>
    </row>
    <row r="496" spans="3:4" x14ac:dyDescent="0.15">
      <c r="C496" s="684"/>
      <c r="D496" s="684"/>
    </row>
    <row r="497" spans="3:4" x14ac:dyDescent="0.15">
      <c r="C497" s="684"/>
      <c r="D497" s="684"/>
    </row>
    <row r="498" spans="3:4" x14ac:dyDescent="0.15">
      <c r="C498" s="684"/>
      <c r="D498" s="684"/>
    </row>
    <row r="499" spans="3:4" x14ac:dyDescent="0.15">
      <c r="C499" s="684"/>
      <c r="D499" s="684"/>
    </row>
    <row r="500" spans="3:4" x14ac:dyDescent="0.15">
      <c r="C500" s="684"/>
      <c r="D500" s="684"/>
    </row>
    <row r="501" spans="3:4" x14ac:dyDescent="0.15">
      <c r="C501" s="684"/>
      <c r="D501" s="684"/>
    </row>
    <row r="502" spans="3:4" x14ac:dyDescent="0.15">
      <c r="C502" s="684"/>
      <c r="D502" s="684"/>
    </row>
    <row r="503" spans="3:4" x14ac:dyDescent="0.15">
      <c r="C503" s="684"/>
      <c r="D503" s="684"/>
    </row>
    <row r="504" spans="3:4" x14ac:dyDescent="0.15">
      <c r="C504" s="684"/>
      <c r="D504" s="684"/>
    </row>
    <row r="505" spans="3:4" x14ac:dyDescent="0.15">
      <c r="C505" s="684"/>
      <c r="D505" s="684"/>
    </row>
    <row r="506" spans="3:4" x14ac:dyDescent="0.15">
      <c r="C506" s="684"/>
      <c r="D506" s="684"/>
    </row>
    <row r="507" spans="3:4" x14ac:dyDescent="0.15">
      <c r="C507" s="684"/>
      <c r="D507" s="684"/>
    </row>
    <row r="508" spans="3:4" x14ac:dyDescent="0.15">
      <c r="C508" s="684"/>
      <c r="D508" s="684"/>
    </row>
    <row r="509" spans="3:4" x14ac:dyDescent="0.15">
      <c r="C509" s="684"/>
      <c r="D509" s="684"/>
    </row>
    <row r="510" spans="3:4" x14ac:dyDescent="0.15">
      <c r="C510" s="684"/>
      <c r="D510" s="684"/>
    </row>
    <row r="511" spans="3:4" x14ac:dyDescent="0.15">
      <c r="C511" s="684"/>
      <c r="D511" s="684"/>
    </row>
    <row r="512" spans="3:4" x14ac:dyDescent="0.15">
      <c r="C512" s="684"/>
      <c r="D512" s="684"/>
    </row>
    <row r="513" spans="3:4" x14ac:dyDescent="0.15">
      <c r="C513" s="684"/>
      <c r="D513" s="684"/>
    </row>
    <row r="514" spans="3:4" x14ac:dyDescent="0.15">
      <c r="C514" s="684"/>
      <c r="D514" s="684"/>
    </row>
    <row r="515" spans="3:4" x14ac:dyDescent="0.15">
      <c r="C515" s="684"/>
      <c r="D515" s="684"/>
    </row>
    <row r="516" spans="3:4" x14ac:dyDescent="0.15">
      <c r="C516" s="684"/>
      <c r="D516" s="684"/>
    </row>
    <row r="517" spans="3:4" x14ac:dyDescent="0.15">
      <c r="C517" s="684"/>
      <c r="D517" s="684"/>
    </row>
    <row r="518" spans="3:4" x14ac:dyDescent="0.15">
      <c r="C518" s="684"/>
      <c r="D518" s="684"/>
    </row>
    <row r="519" spans="3:4" x14ac:dyDescent="0.15">
      <c r="C519" s="684"/>
      <c r="D519" s="684"/>
    </row>
    <row r="520" spans="3:4" x14ac:dyDescent="0.15">
      <c r="C520" s="684"/>
      <c r="D520" s="684"/>
    </row>
    <row r="521" spans="3:4" x14ac:dyDescent="0.15">
      <c r="C521" s="684"/>
      <c r="D521" s="684"/>
    </row>
    <row r="522" spans="3:4" x14ac:dyDescent="0.15">
      <c r="C522" s="684"/>
      <c r="D522" s="684"/>
    </row>
    <row r="523" spans="3:4" x14ac:dyDescent="0.15">
      <c r="C523" s="684"/>
      <c r="D523" s="684"/>
    </row>
    <row r="524" spans="3:4" x14ac:dyDescent="0.15">
      <c r="C524" s="684"/>
      <c r="D524" s="684"/>
    </row>
    <row r="525" spans="3:4" x14ac:dyDescent="0.15">
      <c r="C525" s="684"/>
      <c r="D525" s="684"/>
    </row>
    <row r="526" spans="3:4" x14ac:dyDescent="0.15">
      <c r="C526" s="684"/>
      <c r="D526" s="684"/>
    </row>
    <row r="527" spans="3:4" x14ac:dyDescent="0.15">
      <c r="C527" s="684"/>
      <c r="D527" s="684"/>
    </row>
    <row r="528" spans="3:4" x14ac:dyDescent="0.15">
      <c r="C528" s="684"/>
      <c r="D528" s="684"/>
    </row>
    <row r="529" spans="3:4" x14ac:dyDescent="0.15">
      <c r="C529" s="684"/>
      <c r="D529" s="684"/>
    </row>
    <row r="530" spans="3:4" x14ac:dyDescent="0.15">
      <c r="C530" s="684"/>
      <c r="D530" s="684"/>
    </row>
    <row r="531" spans="3:4" x14ac:dyDescent="0.15">
      <c r="C531" s="684"/>
      <c r="D531" s="684"/>
    </row>
    <row r="532" spans="3:4" x14ac:dyDescent="0.15">
      <c r="C532" s="684"/>
      <c r="D532" s="684"/>
    </row>
    <row r="533" spans="3:4" x14ac:dyDescent="0.15">
      <c r="C533" s="684"/>
      <c r="D533" s="684"/>
    </row>
    <row r="534" spans="3:4" x14ac:dyDescent="0.15">
      <c r="C534" s="684"/>
      <c r="D534" s="684"/>
    </row>
    <row r="535" spans="3:4" x14ac:dyDescent="0.15">
      <c r="C535" s="684"/>
      <c r="D535" s="684"/>
    </row>
    <row r="536" spans="3:4" x14ac:dyDescent="0.15">
      <c r="C536" s="684"/>
      <c r="D536" s="684"/>
    </row>
    <row r="537" spans="3:4" x14ac:dyDescent="0.15">
      <c r="C537" s="684"/>
      <c r="D537" s="684"/>
    </row>
    <row r="538" spans="3:4" x14ac:dyDescent="0.15">
      <c r="C538" s="684"/>
      <c r="D538" s="684"/>
    </row>
    <row r="539" spans="3:4" x14ac:dyDescent="0.15">
      <c r="C539" s="684"/>
      <c r="D539" s="684"/>
    </row>
    <row r="540" spans="3:4" x14ac:dyDescent="0.15">
      <c r="C540" s="684"/>
      <c r="D540" s="684"/>
    </row>
    <row r="541" spans="3:4" x14ac:dyDescent="0.15">
      <c r="C541" s="684"/>
      <c r="D541" s="684"/>
    </row>
    <row r="542" spans="3:4" x14ac:dyDescent="0.15">
      <c r="C542" s="684"/>
      <c r="D542" s="684"/>
    </row>
    <row r="543" spans="3:4" x14ac:dyDescent="0.15">
      <c r="C543" s="684"/>
      <c r="D543" s="684"/>
    </row>
    <row r="544" spans="3:4" x14ac:dyDescent="0.15">
      <c r="C544" s="684"/>
      <c r="D544" s="684"/>
    </row>
    <row r="545" spans="3:4" x14ac:dyDescent="0.15">
      <c r="C545" s="684"/>
      <c r="D545" s="684"/>
    </row>
    <row r="546" spans="3:4" x14ac:dyDescent="0.15">
      <c r="C546" s="684"/>
      <c r="D546" s="684"/>
    </row>
    <row r="547" spans="3:4" x14ac:dyDescent="0.15">
      <c r="C547" s="684"/>
      <c r="D547" s="684"/>
    </row>
    <row r="548" spans="3:4" x14ac:dyDescent="0.15">
      <c r="C548" s="684"/>
      <c r="D548" s="684"/>
    </row>
    <row r="549" spans="3:4" x14ac:dyDescent="0.15">
      <c r="C549" s="684"/>
      <c r="D549" s="684"/>
    </row>
    <row r="550" spans="3:4" x14ac:dyDescent="0.15">
      <c r="C550" s="684"/>
      <c r="D550" s="684"/>
    </row>
    <row r="551" spans="3:4" x14ac:dyDescent="0.15">
      <c r="C551" s="684"/>
      <c r="D551" s="684"/>
    </row>
    <row r="552" spans="3:4" x14ac:dyDescent="0.15">
      <c r="C552" s="684"/>
      <c r="D552" s="684"/>
    </row>
    <row r="553" spans="3:4" x14ac:dyDescent="0.15">
      <c r="C553" s="684"/>
      <c r="D553" s="684"/>
    </row>
    <row r="554" spans="3:4" x14ac:dyDescent="0.15">
      <c r="C554" s="684"/>
      <c r="D554" s="684"/>
    </row>
    <row r="555" spans="3:4" x14ac:dyDescent="0.15">
      <c r="C555" s="684"/>
      <c r="D555" s="684"/>
    </row>
    <row r="556" spans="3:4" x14ac:dyDescent="0.15">
      <c r="C556" s="684"/>
      <c r="D556" s="684"/>
    </row>
    <row r="557" spans="3:4" x14ac:dyDescent="0.15">
      <c r="C557" s="684"/>
      <c r="D557" s="684"/>
    </row>
    <row r="558" spans="3:4" x14ac:dyDescent="0.15">
      <c r="C558" s="684"/>
      <c r="D558" s="684"/>
    </row>
    <row r="559" spans="3:4" x14ac:dyDescent="0.15">
      <c r="C559" s="684"/>
      <c r="D559" s="684"/>
    </row>
    <row r="560" spans="3:4" x14ac:dyDescent="0.15">
      <c r="C560" s="684"/>
      <c r="D560" s="684"/>
    </row>
    <row r="561" spans="3:4" x14ac:dyDescent="0.15">
      <c r="C561" s="684"/>
      <c r="D561" s="684"/>
    </row>
    <row r="562" spans="3:4" x14ac:dyDescent="0.15">
      <c r="C562" s="684"/>
      <c r="D562" s="684"/>
    </row>
    <row r="563" spans="3:4" x14ac:dyDescent="0.15">
      <c r="C563" s="684"/>
      <c r="D563" s="684"/>
    </row>
    <row r="564" spans="3:4" x14ac:dyDescent="0.15">
      <c r="C564" s="684"/>
      <c r="D564" s="684"/>
    </row>
    <row r="565" spans="3:4" x14ac:dyDescent="0.15">
      <c r="C565" s="684"/>
      <c r="D565" s="684"/>
    </row>
    <row r="566" spans="3:4" x14ac:dyDescent="0.15">
      <c r="C566" s="684"/>
      <c r="D566" s="684"/>
    </row>
    <row r="567" spans="3:4" x14ac:dyDescent="0.15">
      <c r="C567" s="684"/>
      <c r="D567" s="684"/>
    </row>
    <row r="568" spans="3:4" x14ac:dyDescent="0.15">
      <c r="C568" s="684"/>
      <c r="D568" s="684"/>
    </row>
    <row r="569" spans="3:4" x14ac:dyDescent="0.15">
      <c r="C569" s="684"/>
      <c r="D569" s="684"/>
    </row>
    <row r="570" spans="3:4" x14ac:dyDescent="0.15">
      <c r="C570" s="684"/>
      <c r="D570" s="684"/>
    </row>
    <row r="571" spans="3:4" x14ac:dyDescent="0.15">
      <c r="C571" s="684"/>
      <c r="D571" s="684"/>
    </row>
    <row r="572" spans="3:4" x14ac:dyDescent="0.15">
      <c r="C572" s="684"/>
      <c r="D572" s="684"/>
    </row>
    <row r="573" spans="3:4" x14ac:dyDescent="0.15">
      <c r="C573" s="684"/>
      <c r="D573" s="684"/>
    </row>
    <row r="574" spans="3:4" x14ac:dyDescent="0.15">
      <c r="C574" s="684"/>
      <c r="D574" s="684"/>
    </row>
    <row r="575" spans="3:4" x14ac:dyDescent="0.15">
      <c r="C575" s="684"/>
      <c r="D575" s="684"/>
    </row>
  </sheetData>
  <sheetProtection algorithmName="SHA-512" hashValue="mDEMnwdEooh5vRMMngmaOOVvtxu4E56sUZMQrzrfn3Sqv8/A+4fTCpiWby5WpmrsJay9xYwTITb/7G/77R+/VQ==" saltValue="u0GBx4xeNlbdI+NnSEM5aQ==" spinCount="100000" sheet="1" objects="1" scenarios="1"/>
  <mergeCells count="632">
    <mergeCell ref="D1:H1"/>
    <mergeCell ref="D2:H2"/>
    <mergeCell ref="D3:E3"/>
    <mergeCell ref="G3:H3"/>
    <mergeCell ref="A28:B28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A5:B5"/>
    <mergeCell ref="A6:B6"/>
    <mergeCell ref="A7:B7"/>
    <mergeCell ref="F12:H12"/>
    <mergeCell ref="F13:H13"/>
    <mergeCell ref="F14:H14"/>
    <mergeCell ref="F15:H15"/>
    <mergeCell ref="F16:H16"/>
    <mergeCell ref="F5:H5"/>
    <mergeCell ref="F4:H4"/>
    <mergeCell ref="F7:H7"/>
    <mergeCell ref="F29:H29"/>
    <mergeCell ref="F6:H6"/>
    <mergeCell ref="A29:B29"/>
    <mergeCell ref="A31:B31"/>
    <mergeCell ref="A32:B32"/>
    <mergeCell ref="A10:B10"/>
    <mergeCell ref="A14:B14"/>
    <mergeCell ref="A15:B15"/>
    <mergeCell ref="A16:B16"/>
    <mergeCell ref="F9:H9"/>
    <mergeCell ref="F10:H10"/>
    <mergeCell ref="F11:H11"/>
    <mergeCell ref="A33:B33"/>
    <mergeCell ref="A34:B34"/>
    <mergeCell ref="A22:B22"/>
    <mergeCell ref="A23:B23"/>
    <mergeCell ref="A24:B24"/>
    <mergeCell ref="A25:B25"/>
    <mergeCell ref="A26:B26"/>
    <mergeCell ref="A27:B27"/>
    <mergeCell ref="F30:H30"/>
    <mergeCell ref="F31:H31"/>
    <mergeCell ref="F32:H32"/>
    <mergeCell ref="F33:H33"/>
    <mergeCell ref="F34:H34"/>
    <mergeCell ref="A48:B48"/>
    <mergeCell ref="A49:B49"/>
    <mergeCell ref="A50:B50"/>
    <mergeCell ref="A51:B51"/>
    <mergeCell ref="A52:B52"/>
    <mergeCell ref="A53:B53"/>
    <mergeCell ref="A38:B38"/>
    <mergeCell ref="A43:B43"/>
    <mergeCell ref="A44:B44"/>
    <mergeCell ref="A45:B45"/>
    <mergeCell ref="A46:B46"/>
    <mergeCell ref="A47:B47"/>
    <mergeCell ref="A42:B42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C96:D96"/>
    <mergeCell ref="C97:D97"/>
    <mergeCell ref="C98:D98"/>
    <mergeCell ref="C99:D99"/>
    <mergeCell ref="C100:D100"/>
    <mergeCell ref="C101:D101"/>
    <mergeCell ref="A90:B90"/>
    <mergeCell ref="A91:B91"/>
    <mergeCell ref="A92:B92"/>
    <mergeCell ref="C93:D93"/>
    <mergeCell ref="C94:D94"/>
    <mergeCell ref="C95:D95"/>
    <mergeCell ref="C108:D108"/>
    <mergeCell ref="C109:D109"/>
    <mergeCell ref="C110:D110"/>
    <mergeCell ref="C111:D111"/>
    <mergeCell ref="C112:D112"/>
    <mergeCell ref="C113:D113"/>
    <mergeCell ref="C102:D102"/>
    <mergeCell ref="C103:D103"/>
    <mergeCell ref="C104:D104"/>
    <mergeCell ref="C105:D105"/>
    <mergeCell ref="C106:D106"/>
    <mergeCell ref="C107:D107"/>
    <mergeCell ref="C120:D120"/>
    <mergeCell ref="C121:D121"/>
    <mergeCell ref="C122:D122"/>
    <mergeCell ref="C123:D123"/>
    <mergeCell ref="C124:D124"/>
    <mergeCell ref="C125:D125"/>
    <mergeCell ref="C114:D114"/>
    <mergeCell ref="C115:D115"/>
    <mergeCell ref="C116:D116"/>
    <mergeCell ref="C117:D117"/>
    <mergeCell ref="C118:D118"/>
    <mergeCell ref="C119:D119"/>
    <mergeCell ref="C132:D132"/>
    <mergeCell ref="C133:D133"/>
    <mergeCell ref="C134:D134"/>
    <mergeCell ref="C135:D135"/>
    <mergeCell ref="C136:D136"/>
    <mergeCell ref="C137:D137"/>
    <mergeCell ref="C126:D126"/>
    <mergeCell ref="C127:D127"/>
    <mergeCell ref="C128:D128"/>
    <mergeCell ref="C129:D129"/>
    <mergeCell ref="C130:D130"/>
    <mergeCell ref="C131:D131"/>
    <mergeCell ref="C144:D144"/>
    <mergeCell ref="C145:D145"/>
    <mergeCell ref="C146:D146"/>
    <mergeCell ref="C147:D147"/>
    <mergeCell ref="C148:D148"/>
    <mergeCell ref="C149:D149"/>
    <mergeCell ref="C138:D138"/>
    <mergeCell ref="C139:D139"/>
    <mergeCell ref="C140:D140"/>
    <mergeCell ref="C141:D141"/>
    <mergeCell ref="C142:D142"/>
    <mergeCell ref="C143:D143"/>
    <mergeCell ref="C156:D156"/>
    <mergeCell ref="C157:D157"/>
    <mergeCell ref="C158:D158"/>
    <mergeCell ref="C159:D159"/>
    <mergeCell ref="C160:D160"/>
    <mergeCell ref="C161:D161"/>
    <mergeCell ref="C150:D150"/>
    <mergeCell ref="C151:D151"/>
    <mergeCell ref="C152:D152"/>
    <mergeCell ref="C153:D153"/>
    <mergeCell ref="C154:D154"/>
    <mergeCell ref="C155:D155"/>
    <mergeCell ref="C168:D168"/>
    <mergeCell ref="C169:D169"/>
    <mergeCell ref="C170:D170"/>
    <mergeCell ref="C171:D171"/>
    <mergeCell ref="C172:D172"/>
    <mergeCell ref="C173:D173"/>
    <mergeCell ref="C162:D162"/>
    <mergeCell ref="C163:D163"/>
    <mergeCell ref="C164:D164"/>
    <mergeCell ref="C165:D165"/>
    <mergeCell ref="C166:D166"/>
    <mergeCell ref="C167:D167"/>
    <mergeCell ref="C180:D180"/>
    <mergeCell ref="C181:D181"/>
    <mergeCell ref="C182:D182"/>
    <mergeCell ref="C183:D183"/>
    <mergeCell ref="C184:D184"/>
    <mergeCell ref="C185:D185"/>
    <mergeCell ref="C174:D174"/>
    <mergeCell ref="C175:D175"/>
    <mergeCell ref="C176:D176"/>
    <mergeCell ref="C177:D177"/>
    <mergeCell ref="C178:D178"/>
    <mergeCell ref="C179:D179"/>
    <mergeCell ref="C192:D192"/>
    <mergeCell ref="C193:D193"/>
    <mergeCell ref="C194:D194"/>
    <mergeCell ref="C195:D195"/>
    <mergeCell ref="C196:D196"/>
    <mergeCell ref="C197:D197"/>
    <mergeCell ref="C186:D186"/>
    <mergeCell ref="C187:D187"/>
    <mergeCell ref="C188:D188"/>
    <mergeCell ref="C189:D189"/>
    <mergeCell ref="C190:D190"/>
    <mergeCell ref="C191:D191"/>
    <mergeCell ref="C204:D204"/>
    <mergeCell ref="C205:D205"/>
    <mergeCell ref="C206:D206"/>
    <mergeCell ref="C207:D207"/>
    <mergeCell ref="C208:D208"/>
    <mergeCell ref="C209:D209"/>
    <mergeCell ref="C198:D198"/>
    <mergeCell ref="C199:D199"/>
    <mergeCell ref="C200:D200"/>
    <mergeCell ref="C201:D201"/>
    <mergeCell ref="C202:D202"/>
    <mergeCell ref="C203:D203"/>
    <mergeCell ref="C216:D216"/>
    <mergeCell ref="C217:D217"/>
    <mergeCell ref="C218:D218"/>
    <mergeCell ref="C219:D219"/>
    <mergeCell ref="C220:D220"/>
    <mergeCell ref="C221:D221"/>
    <mergeCell ref="C210:D210"/>
    <mergeCell ref="C211:D211"/>
    <mergeCell ref="C212:D212"/>
    <mergeCell ref="C213:D213"/>
    <mergeCell ref="C214:D214"/>
    <mergeCell ref="C215:D215"/>
    <mergeCell ref="C228:D228"/>
    <mergeCell ref="C229:D229"/>
    <mergeCell ref="C230:D230"/>
    <mergeCell ref="C231:D231"/>
    <mergeCell ref="C232:D232"/>
    <mergeCell ref="C233:D233"/>
    <mergeCell ref="C222:D222"/>
    <mergeCell ref="C223:D223"/>
    <mergeCell ref="C224:D224"/>
    <mergeCell ref="C225:D225"/>
    <mergeCell ref="C226:D226"/>
    <mergeCell ref="C227:D227"/>
    <mergeCell ref="C240:D240"/>
    <mergeCell ref="C241:D241"/>
    <mergeCell ref="C242:D242"/>
    <mergeCell ref="C243:D243"/>
    <mergeCell ref="C244:D244"/>
    <mergeCell ref="C245:D245"/>
    <mergeCell ref="C234:D234"/>
    <mergeCell ref="C235:D235"/>
    <mergeCell ref="C236:D236"/>
    <mergeCell ref="C237:D237"/>
    <mergeCell ref="C238:D238"/>
    <mergeCell ref="C239:D239"/>
    <mergeCell ref="C252:D252"/>
    <mergeCell ref="C253:D253"/>
    <mergeCell ref="C254:D254"/>
    <mergeCell ref="C255:D255"/>
    <mergeCell ref="C256:D256"/>
    <mergeCell ref="C257:D257"/>
    <mergeCell ref="C246:D246"/>
    <mergeCell ref="C247:D247"/>
    <mergeCell ref="C248:D248"/>
    <mergeCell ref="C249:D249"/>
    <mergeCell ref="C250:D250"/>
    <mergeCell ref="C251:D251"/>
    <mergeCell ref="C264:D264"/>
    <mergeCell ref="C265:D265"/>
    <mergeCell ref="C266:D266"/>
    <mergeCell ref="C267:D267"/>
    <mergeCell ref="C268:D268"/>
    <mergeCell ref="C269:D269"/>
    <mergeCell ref="C258:D258"/>
    <mergeCell ref="C259:D259"/>
    <mergeCell ref="C260:D260"/>
    <mergeCell ref="C261:D261"/>
    <mergeCell ref="C262:D262"/>
    <mergeCell ref="C263:D263"/>
    <mergeCell ref="C276:D276"/>
    <mergeCell ref="C277:D277"/>
    <mergeCell ref="C278:D278"/>
    <mergeCell ref="C279:D279"/>
    <mergeCell ref="C280:D280"/>
    <mergeCell ref="C281:D281"/>
    <mergeCell ref="C270:D270"/>
    <mergeCell ref="C271:D271"/>
    <mergeCell ref="C272:D272"/>
    <mergeCell ref="C273:D273"/>
    <mergeCell ref="C274:D274"/>
    <mergeCell ref="C275:D275"/>
    <mergeCell ref="C288:D288"/>
    <mergeCell ref="C289:D289"/>
    <mergeCell ref="C290:D290"/>
    <mergeCell ref="C291:D291"/>
    <mergeCell ref="C292:D292"/>
    <mergeCell ref="C293:D293"/>
    <mergeCell ref="C282:D282"/>
    <mergeCell ref="C283:D283"/>
    <mergeCell ref="C284:D284"/>
    <mergeCell ref="C285:D285"/>
    <mergeCell ref="C286:D286"/>
    <mergeCell ref="C287:D287"/>
    <mergeCell ref="C300:D300"/>
    <mergeCell ref="C301:D301"/>
    <mergeCell ref="C302:D302"/>
    <mergeCell ref="C303:D303"/>
    <mergeCell ref="C304:D304"/>
    <mergeCell ref="C305:D305"/>
    <mergeCell ref="C294:D294"/>
    <mergeCell ref="C295:D295"/>
    <mergeCell ref="C296:D296"/>
    <mergeCell ref="C297:D297"/>
    <mergeCell ref="C298:D298"/>
    <mergeCell ref="C299:D299"/>
    <mergeCell ref="C312:D312"/>
    <mergeCell ref="C313:D313"/>
    <mergeCell ref="C314:D314"/>
    <mergeCell ref="C315:D315"/>
    <mergeCell ref="C316:D316"/>
    <mergeCell ref="C317:D317"/>
    <mergeCell ref="C306:D306"/>
    <mergeCell ref="C307:D307"/>
    <mergeCell ref="C308:D308"/>
    <mergeCell ref="C309:D309"/>
    <mergeCell ref="C310:D310"/>
    <mergeCell ref="C311:D311"/>
    <mergeCell ref="C324:D324"/>
    <mergeCell ref="C325:D325"/>
    <mergeCell ref="C326:D326"/>
    <mergeCell ref="C327:D327"/>
    <mergeCell ref="C328:D328"/>
    <mergeCell ref="C329:D329"/>
    <mergeCell ref="C318:D318"/>
    <mergeCell ref="C319:D319"/>
    <mergeCell ref="C320:D320"/>
    <mergeCell ref="C321:D321"/>
    <mergeCell ref="C322:D322"/>
    <mergeCell ref="C323:D323"/>
    <mergeCell ref="C336:D336"/>
    <mergeCell ref="C337:D337"/>
    <mergeCell ref="C338:D338"/>
    <mergeCell ref="C339:D339"/>
    <mergeCell ref="C340:D340"/>
    <mergeCell ref="C341:D341"/>
    <mergeCell ref="C330:D330"/>
    <mergeCell ref="C331:D331"/>
    <mergeCell ref="C332:D332"/>
    <mergeCell ref="C333:D333"/>
    <mergeCell ref="C334:D334"/>
    <mergeCell ref="C335:D335"/>
    <mergeCell ref="C348:D348"/>
    <mergeCell ref="C349:D349"/>
    <mergeCell ref="C350:D350"/>
    <mergeCell ref="C351:D351"/>
    <mergeCell ref="C352:D352"/>
    <mergeCell ref="C353:D353"/>
    <mergeCell ref="C342:D342"/>
    <mergeCell ref="C343:D343"/>
    <mergeCell ref="C344:D344"/>
    <mergeCell ref="C345:D345"/>
    <mergeCell ref="C346:D346"/>
    <mergeCell ref="C347:D347"/>
    <mergeCell ref="C360:D360"/>
    <mergeCell ref="C361:D361"/>
    <mergeCell ref="C362:D362"/>
    <mergeCell ref="C363:D363"/>
    <mergeCell ref="C364:D364"/>
    <mergeCell ref="C365:D365"/>
    <mergeCell ref="C354:D354"/>
    <mergeCell ref="C355:D355"/>
    <mergeCell ref="C356:D356"/>
    <mergeCell ref="C357:D357"/>
    <mergeCell ref="C358:D358"/>
    <mergeCell ref="C359:D359"/>
    <mergeCell ref="C372:D372"/>
    <mergeCell ref="C373:D373"/>
    <mergeCell ref="C374:D374"/>
    <mergeCell ref="C375:D375"/>
    <mergeCell ref="C376:D376"/>
    <mergeCell ref="C377:D377"/>
    <mergeCell ref="C366:D366"/>
    <mergeCell ref="C367:D367"/>
    <mergeCell ref="C368:D368"/>
    <mergeCell ref="C369:D369"/>
    <mergeCell ref="C370:D370"/>
    <mergeCell ref="C371:D371"/>
    <mergeCell ref="C384:D384"/>
    <mergeCell ref="C385:D385"/>
    <mergeCell ref="C386:D386"/>
    <mergeCell ref="C387:D387"/>
    <mergeCell ref="C388:D388"/>
    <mergeCell ref="C389:D389"/>
    <mergeCell ref="C378:D378"/>
    <mergeCell ref="C379:D379"/>
    <mergeCell ref="C380:D380"/>
    <mergeCell ref="C381:D381"/>
    <mergeCell ref="C382:D382"/>
    <mergeCell ref="C383:D383"/>
    <mergeCell ref="C396:D396"/>
    <mergeCell ref="C397:D397"/>
    <mergeCell ref="C398:D398"/>
    <mergeCell ref="C399:D399"/>
    <mergeCell ref="C400:D400"/>
    <mergeCell ref="C401:D401"/>
    <mergeCell ref="C390:D390"/>
    <mergeCell ref="C391:D391"/>
    <mergeCell ref="C392:D392"/>
    <mergeCell ref="C393:D393"/>
    <mergeCell ref="C394:D394"/>
    <mergeCell ref="C395:D395"/>
    <mergeCell ref="C408:D408"/>
    <mergeCell ref="C409:D409"/>
    <mergeCell ref="C410:D410"/>
    <mergeCell ref="C411:D411"/>
    <mergeCell ref="C412:D412"/>
    <mergeCell ref="C413:D413"/>
    <mergeCell ref="C402:D402"/>
    <mergeCell ref="C403:D403"/>
    <mergeCell ref="C404:D404"/>
    <mergeCell ref="C405:D405"/>
    <mergeCell ref="C406:D406"/>
    <mergeCell ref="C407:D407"/>
    <mergeCell ref="C420:D420"/>
    <mergeCell ref="C421:D421"/>
    <mergeCell ref="C422:D422"/>
    <mergeCell ref="C423:D423"/>
    <mergeCell ref="C424:D424"/>
    <mergeCell ref="C425:D425"/>
    <mergeCell ref="C414:D414"/>
    <mergeCell ref="C415:D415"/>
    <mergeCell ref="C416:D416"/>
    <mergeCell ref="C417:D417"/>
    <mergeCell ref="C418:D418"/>
    <mergeCell ref="C419:D419"/>
    <mergeCell ref="C432:D432"/>
    <mergeCell ref="C433:D433"/>
    <mergeCell ref="C434:D434"/>
    <mergeCell ref="C435:D435"/>
    <mergeCell ref="C436:D436"/>
    <mergeCell ref="C437:D437"/>
    <mergeCell ref="C426:D426"/>
    <mergeCell ref="C427:D427"/>
    <mergeCell ref="C428:D428"/>
    <mergeCell ref="C429:D429"/>
    <mergeCell ref="C430:D430"/>
    <mergeCell ref="C431:D431"/>
    <mergeCell ref="C444:D444"/>
    <mergeCell ref="C445:D445"/>
    <mergeCell ref="C446:D446"/>
    <mergeCell ref="C447:D447"/>
    <mergeCell ref="C448:D448"/>
    <mergeCell ref="C449:D449"/>
    <mergeCell ref="C438:D438"/>
    <mergeCell ref="C439:D439"/>
    <mergeCell ref="C440:D440"/>
    <mergeCell ref="C441:D441"/>
    <mergeCell ref="C442:D442"/>
    <mergeCell ref="C443:D443"/>
    <mergeCell ref="C456:D456"/>
    <mergeCell ref="C457:D457"/>
    <mergeCell ref="C458:D458"/>
    <mergeCell ref="C459:D459"/>
    <mergeCell ref="C460:D460"/>
    <mergeCell ref="C461:D461"/>
    <mergeCell ref="C450:D450"/>
    <mergeCell ref="C451:D451"/>
    <mergeCell ref="C452:D452"/>
    <mergeCell ref="C453:D453"/>
    <mergeCell ref="C454:D454"/>
    <mergeCell ref="C455:D455"/>
    <mergeCell ref="C468:D468"/>
    <mergeCell ref="C469:D469"/>
    <mergeCell ref="C470:D470"/>
    <mergeCell ref="C471:D471"/>
    <mergeCell ref="C472:D472"/>
    <mergeCell ref="C473:D473"/>
    <mergeCell ref="C462:D462"/>
    <mergeCell ref="C463:D463"/>
    <mergeCell ref="C464:D464"/>
    <mergeCell ref="C465:D465"/>
    <mergeCell ref="C466:D466"/>
    <mergeCell ref="C467:D467"/>
    <mergeCell ref="C480:D480"/>
    <mergeCell ref="C481:D481"/>
    <mergeCell ref="C482:D482"/>
    <mergeCell ref="C483:D483"/>
    <mergeCell ref="C484:D484"/>
    <mergeCell ref="C485:D485"/>
    <mergeCell ref="C474:D474"/>
    <mergeCell ref="C475:D475"/>
    <mergeCell ref="C476:D476"/>
    <mergeCell ref="C477:D477"/>
    <mergeCell ref="C478:D478"/>
    <mergeCell ref="C479:D479"/>
    <mergeCell ref="C492:D492"/>
    <mergeCell ref="C493:D493"/>
    <mergeCell ref="C494:D494"/>
    <mergeCell ref="C495:D495"/>
    <mergeCell ref="C496:D496"/>
    <mergeCell ref="C497:D497"/>
    <mergeCell ref="C486:D486"/>
    <mergeCell ref="C487:D487"/>
    <mergeCell ref="C488:D488"/>
    <mergeCell ref="C489:D489"/>
    <mergeCell ref="C490:D490"/>
    <mergeCell ref="C491:D491"/>
    <mergeCell ref="C504:D504"/>
    <mergeCell ref="C505:D505"/>
    <mergeCell ref="C506:D506"/>
    <mergeCell ref="C507:D507"/>
    <mergeCell ref="C508:D508"/>
    <mergeCell ref="C509:D509"/>
    <mergeCell ref="C498:D498"/>
    <mergeCell ref="C499:D499"/>
    <mergeCell ref="C500:D500"/>
    <mergeCell ref="C501:D501"/>
    <mergeCell ref="C502:D502"/>
    <mergeCell ref="C503:D503"/>
    <mergeCell ref="C516:D516"/>
    <mergeCell ref="C517:D517"/>
    <mergeCell ref="C518:D518"/>
    <mergeCell ref="C519:D519"/>
    <mergeCell ref="C520:D520"/>
    <mergeCell ref="C521:D521"/>
    <mergeCell ref="C510:D510"/>
    <mergeCell ref="C511:D511"/>
    <mergeCell ref="C512:D512"/>
    <mergeCell ref="C513:D513"/>
    <mergeCell ref="C514:D514"/>
    <mergeCell ref="C515:D515"/>
    <mergeCell ref="C528:D528"/>
    <mergeCell ref="C529:D529"/>
    <mergeCell ref="C530:D530"/>
    <mergeCell ref="C531:D531"/>
    <mergeCell ref="C532:D532"/>
    <mergeCell ref="C533:D533"/>
    <mergeCell ref="C522:D522"/>
    <mergeCell ref="C523:D523"/>
    <mergeCell ref="C524:D524"/>
    <mergeCell ref="C525:D525"/>
    <mergeCell ref="C526:D526"/>
    <mergeCell ref="C527:D527"/>
    <mergeCell ref="C540:D540"/>
    <mergeCell ref="C541:D541"/>
    <mergeCell ref="C542:D542"/>
    <mergeCell ref="C543:D543"/>
    <mergeCell ref="C544:D544"/>
    <mergeCell ref="C545:D545"/>
    <mergeCell ref="C534:D534"/>
    <mergeCell ref="C535:D535"/>
    <mergeCell ref="C536:D536"/>
    <mergeCell ref="C537:D537"/>
    <mergeCell ref="C538:D538"/>
    <mergeCell ref="C539:D539"/>
    <mergeCell ref="C552:D552"/>
    <mergeCell ref="C553:D553"/>
    <mergeCell ref="C554:D554"/>
    <mergeCell ref="C555:D555"/>
    <mergeCell ref="C556:D556"/>
    <mergeCell ref="C557:D557"/>
    <mergeCell ref="C546:D546"/>
    <mergeCell ref="C547:D547"/>
    <mergeCell ref="C548:D548"/>
    <mergeCell ref="C549:D549"/>
    <mergeCell ref="C550:D550"/>
    <mergeCell ref="C551:D551"/>
    <mergeCell ref="C566:D566"/>
    <mergeCell ref="C567:D567"/>
    <mergeCell ref="C568:D568"/>
    <mergeCell ref="C569:D569"/>
    <mergeCell ref="C558:D558"/>
    <mergeCell ref="C559:D559"/>
    <mergeCell ref="C560:D560"/>
    <mergeCell ref="C561:D561"/>
    <mergeCell ref="C562:D562"/>
    <mergeCell ref="C563:D563"/>
    <mergeCell ref="C570:D570"/>
    <mergeCell ref="C571:D571"/>
    <mergeCell ref="C572:D572"/>
    <mergeCell ref="C573:D573"/>
    <mergeCell ref="C574:D574"/>
    <mergeCell ref="C575:D575"/>
    <mergeCell ref="A9:B9"/>
    <mergeCell ref="A11:B11"/>
    <mergeCell ref="A12:B12"/>
    <mergeCell ref="A13:B13"/>
    <mergeCell ref="A17:B17"/>
    <mergeCell ref="A18:B18"/>
    <mergeCell ref="A19:B19"/>
    <mergeCell ref="A20:B20"/>
    <mergeCell ref="A21:B21"/>
    <mergeCell ref="A30:B30"/>
    <mergeCell ref="A35:B35"/>
    <mergeCell ref="A36:B36"/>
    <mergeCell ref="A37:B37"/>
    <mergeCell ref="A39:B39"/>
    <mergeCell ref="A40:B40"/>
    <mergeCell ref="A41:B41"/>
    <mergeCell ref="C564:D564"/>
    <mergeCell ref="C565:D565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57:H57"/>
    <mergeCell ref="F58:H58"/>
    <mergeCell ref="F59:H59"/>
    <mergeCell ref="F60:H60"/>
    <mergeCell ref="F61:H61"/>
    <mergeCell ref="F62:H62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</mergeCells>
  <phoneticPr fontId="10"/>
  <conditionalFormatting sqref="E10 E12:E14">
    <cfRule type="expression" priority="59">
      <formula>$D$10&gt;$E$10</formula>
    </cfRule>
  </conditionalFormatting>
  <conditionalFormatting sqref="E10 E12:E24 E27:E62">
    <cfRule type="cellIs" dxfId="52" priority="60" operator="greaterThan">
      <formula>$D$10</formula>
    </cfRule>
  </conditionalFormatting>
  <conditionalFormatting sqref="E11">
    <cfRule type="cellIs" dxfId="51" priority="3" operator="greaterThan">
      <formula>$D$11</formula>
    </cfRule>
  </conditionalFormatting>
  <conditionalFormatting sqref="E12">
    <cfRule type="cellIs" dxfId="50" priority="57" operator="greaterThan">
      <formula>$D$12</formula>
    </cfRule>
  </conditionalFormatting>
  <conditionalFormatting sqref="E13">
    <cfRule type="cellIs" dxfId="49" priority="56" operator="greaterThan">
      <formula>$D$13</formula>
    </cfRule>
  </conditionalFormatting>
  <conditionalFormatting sqref="E14">
    <cfRule type="cellIs" dxfId="48" priority="55" operator="greaterThan">
      <formula>$D$14</formula>
    </cfRule>
  </conditionalFormatting>
  <conditionalFormatting sqref="E15">
    <cfRule type="cellIs" dxfId="47" priority="54" operator="greaterThan">
      <formula>$D$15</formula>
    </cfRule>
  </conditionalFormatting>
  <conditionalFormatting sqref="E16">
    <cfRule type="cellIs" dxfId="46" priority="53" operator="greaterThan">
      <formula>$D$16</formula>
    </cfRule>
  </conditionalFormatting>
  <conditionalFormatting sqref="E17">
    <cfRule type="cellIs" dxfId="45" priority="52" operator="greaterThan">
      <formula>$D$17</formula>
    </cfRule>
  </conditionalFormatting>
  <conditionalFormatting sqref="E18">
    <cfRule type="cellIs" dxfId="44" priority="51" operator="greaterThan">
      <formula>$D$18</formula>
    </cfRule>
  </conditionalFormatting>
  <conditionalFormatting sqref="E19">
    <cfRule type="cellIs" dxfId="43" priority="50" operator="greaterThan">
      <formula>$D$19</formula>
    </cfRule>
  </conditionalFormatting>
  <conditionalFormatting sqref="E20">
    <cfRule type="cellIs" dxfId="42" priority="49" operator="greaterThan">
      <formula>$D$20</formula>
    </cfRule>
  </conditionalFormatting>
  <conditionalFormatting sqref="E21">
    <cfRule type="cellIs" dxfId="41" priority="48" operator="greaterThan">
      <formula>$D$21</formula>
    </cfRule>
  </conditionalFormatting>
  <conditionalFormatting sqref="E22">
    <cfRule type="cellIs" dxfId="40" priority="47" operator="greaterThan">
      <formula>$D$22</formula>
    </cfRule>
  </conditionalFormatting>
  <conditionalFormatting sqref="E23">
    <cfRule type="cellIs" dxfId="39" priority="46" operator="greaterThan">
      <formula>$D$23</formula>
    </cfRule>
  </conditionalFormatting>
  <conditionalFormatting sqref="E24">
    <cfRule type="cellIs" dxfId="38" priority="45" operator="greaterThan">
      <formula>$D$24</formula>
    </cfRule>
  </conditionalFormatting>
  <conditionalFormatting sqref="E25">
    <cfRule type="cellIs" dxfId="37" priority="2" operator="greaterThan">
      <formula>$D$25</formula>
    </cfRule>
  </conditionalFormatting>
  <conditionalFormatting sqref="E26">
    <cfRule type="cellIs" dxfId="36" priority="1" operator="greaterThan">
      <formula>$D$26</formula>
    </cfRule>
  </conditionalFormatting>
  <conditionalFormatting sqref="E27">
    <cfRule type="cellIs" dxfId="35" priority="42" operator="greaterThan">
      <formula>$D$27</formula>
    </cfRule>
  </conditionalFormatting>
  <conditionalFormatting sqref="E28">
    <cfRule type="cellIs" dxfId="34" priority="41" operator="greaterThan">
      <formula>$D$28</formula>
    </cfRule>
  </conditionalFormatting>
  <conditionalFormatting sqref="E29">
    <cfRule type="cellIs" dxfId="33" priority="40" operator="greaterThan">
      <formula>$D$29</formula>
    </cfRule>
  </conditionalFormatting>
  <conditionalFormatting sqref="E30">
    <cfRule type="cellIs" dxfId="32" priority="39" operator="greaterThan">
      <formula>$D$30</formula>
    </cfRule>
  </conditionalFormatting>
  <conditionalFormatting sqref="E31">
    <cfRule type="cellIs" dxfId="31" priority="38" operator="greaterThan">
      <formula>$D$31</formula>
    </cfRule>
  </conditionalFormatting>
  <conditionalFormatting sqref="E32">
    <cfRule type="cellIs" dxfId="30" priority="37" operator="greaterThan">
      <formula>$D$32</formula>
    </cfRule>
  </conditionalFormatting>
  <conditionalFormatting sqref="E33">
    <cfRule type="cellIs" dxfId="29" priority="36" operator="greaterThan">
      <formula>$D$33</formula>
    </cfRule>
  </conditionalFormatting>
  <conditionalFormatting sqref="E34">
    <cfRule type="cellIs" dxfId="28" priority="35" operator="greaterThan">
      <formula>$D$34</formula>
    </cfRule>
  </conditionalFormatting>
  <conditionalFormatting sqref="E35">
    <cfRule type="cellIs" dxfId="27" priority="34" operator="greaterThan">
      <formula>$D$35</formula>
    </cfRule>
  </conditionalFormatting>
  <conditionalFormatting sqref="E36">
    <cfRule type="cellIs" dxfId="26" priority="33" operator="greaterThan">
      <formula>$D$36</formula>
    </cfRule>
  </conditionalFormatting>
  <conditionalFormatting sqref="E37">
    <cfRule type="cellIs" dxfId="25" priority="32" operator="greaterThan">
      <formula>$D$37</formula>
    </cfRule>
  </conditionalFormatting>
  <conditionalFormatting sqref="E38">
    <cfRule type="cellIs" dxfId="24" priority="31" operator="greaterThan">
      <formula>$D$38</formula>
    </cfRule>
  </conditionalFormatting>
  <conditionalFormatting sqref="E39">
    <cfRule type="cellIs" dxfId="23" priority="30" operator="greaterThan">
      <formula>$D$39</formula>
    </cfRule>
  </conditionalFormatting>
  <conditionalFormatting sqref="E40">
    <cfRule type="cellIs" dxfId="22" priority="29" operator="greaterThan">
      <formula>$D$40</formula>
    </cfRule>
  </conditionalFormatting>
  <conditionalFormatting sqref="E41">
    <cfRule type="cellIs" dxfId="21" priority="28" operator="greaterThan">
      <formula>$D$41</formula>
    </cfRule>
  </conditionalFormatting>
  <conditionalFormatting sqref="E42">
    <cfRule type="cellIs" dxfId="20" priority="27" operator="greaterThan">
      <formula>$D$42</formula>
    </cfRule>
  </conditionalFormatting>
  <conditionalFormatting sqref="E43">
    <cfRule type="cellIs" dxfId="19" priority="26" operator="greaterThan">
      <formula>$D$43</formula>
    </cfRule>
  </conditionalFormatting>
  <conditionalFormatting sqref="E44">
    <cfRule type="cellIs" dxfId="18" priority="25" operator="greaterThan">
      <formula>$D$44</formula>
    </cfRule>
  </conditionalFormatting>
  <conditionalFormatting sqref="E45">
    <cfRule type="cellIs" dxfId="17" priority="24" operator="greaterThan">
      <formula>$D$45</formula>
    </cfRule>
  </conditionalFormatting>
  <conditionalFormatting sqref="E46">
    <cfRule type="cellIs" dxfId="16" priority="23" operator="greaterThan">
      <formula>$D$46</formula>
    </cfRule>
  </conditionalFormatting>
  <conditionalFormatting sqref="E47">
    <cfRule type="cellIs" dxfId="15" priority="22" operator="greaterThan">
      <formula>$D$47</formula>
    </cfRule>
  </conditionalFormatting>
  <conditionalFormatting sqref="E48">
    <cfRule type="cellIs" dxfId="14" priority="21" operator="greaterThan">
      <formula>$D$48</formula>
    </cfRule>
  </conditionalFormatting>
  <conditionalFormatting sqref="E49">
    <cfRule type="cellIs" dxfId="13" priority="20" operator="greaterThan">
      <formula>$D$49</formula>
    </cfRule>
  </conditionalFormatting>
  <conditionalFormatting sqref="E50">
    <cfRule type="cellIs" dxfId="12" priority="19" operator="greaterThan">
      <formula>$D$50</formula>
    </cfRule>
  </conditionalFormatting>
  <conditionalFormatting sqref="E51">
    <cfRule type="cellIs" dxfId="11" priority="18" operator="greaterThan">
      <formula>$D$51</formula>
    </cfRule>
  </conditionalFormatting>
  <conditionalFormatting sqref="E52">
    <cfRule type="cellIs" dxfId="10" priority="17" operator="greaterThan">
      <formula>$D$52</formula>
    </cfRule>
  </conditionalFormatting>
  <conditionalFormatting sqref="E53">
    <cfRule type="cellIs" dxfId="9" priority="16" operator="greaterThan">
      <formula>$D$53</formula>
    </cfRule>
  </conditionalFormatting>
  <conditionalFormatting sqref="E54">
    <cfRule type="cellIs" dxfId="8" priority="15" operator="greaterThan">
      <formula>$D$54</formula>
    </cfRule>
  </conditionalFormatting>
  <conditionalFormatting sqref="E55">
    <cfRule type="cellIs" dxfId="7" priority="14" operator="greaterThan">
      <formula>$D$55</formula>
    </cfRule>
  </conditionalFormatting>
  <conditionalFormatting sqref="E56">
    <cfRule type="cellIs" dxfId="6" priority="13" operator="greaterThan">
      <formula>$D$56</formula>
    </cfRule>
  </conditionalFormatting>
  <conditionalFormatting sqref="E57">
    <cfRule type="cellIs" dxfId="5" priority="12" operator="greaterThan">
      <formula>$D$57</formula>
    </cfRule>
  </conditionalFormatting>
  <conditionalFormatting sqref="E58">
    <cfRule type="cellIs" dxfId="4" priority="11" operator="greaterThan">
      <formula>$D$58</formula>
    </cfRule>
  </conditionalFormatting>
  <conditionalFormatting sqref="E59">
    <cfRule type="cellIs" dxfId="3" priority="10" operator="greaterThan">
      <formula>$D$59</formula>
    </cfRule>
  </conditionalFormatting>
  <conditionalFormatting sqref="E60">
    <cfRule type="cellIs" dxfId="2" priority="9" operator="greaterThan">
      <formula>$D$60</formula>
    </cfRule>
  </conditionalFormatting>
  <conditionalFormatting sqref="E61">
    <cfRule type="cellIs" dxfId="1" priority="8" operator="greaterThan">
      <formula>$D$61</formula>
    </cfRule>
  </conditionalFormatting>
  <conditionalFormatting sqref="E62">
    <cfRule type="cellIs" dxfId="0" priority="7" operator="greaterThan">
      <formula>$D$62</formula>
    </cfRule>
  </conditionalFormatting>
  <pageMargins left="0.7" right="0.7" top="0.75" bottom="0.75" header="0.3" footer="0.3"/>
  <pageSetup paperSize="9" scale="75" orientation="portrait" r:id="rId1"/>
  <rowBreaks count="2" manualBreakCount="2">
    <brk id="37" max="7" man="1"/>
    <brk id="9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部数表（表）</vt:lpstr>
      <vt:lpstr>部数表（詳細）</vt:lpstr>
      <vt:lpstr>折込チラシ　申込書</vt:lpstr>
      <vt:lpstr>折込チラシ全域　申込書</vt:lpstr>
      <vt:lpstr>'折込チラシ　申込書'!Print_Area</vt:lpstr>
      <vt:lpstr>'折込チラシ全域　申込書'!Print_Area</vt:lpstr>
      <vt:lpstr>'部数表（詳細）'!Print_Area</vt:lpstr>
      <vt:lpstr>'部数表（表）'!Print_Area</vt:lpstr>
      <vt:lpstr>'折込チラシ　申込書'!Print_Titles</vt:lpstr>
      <vt:lpstr>'部数表（詳細）'!Print_Titles</vt:lpstr>
    </vt:vector>
  </TitlesOfParts>
  <Company>沖縄タイムスサービスセンター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沖縄タイムスサービスセンター</dc:creator>
  <cp:lastModifiedBy>n26-005</cp:lastModifiedBy>
  <cp:lastPrinted>2025-07-10T12:33:32Z</cp:lastPrinted>
  <dcterms:created xsi:type="dcterms:W3CDTF">2001-02-26T07:52:54Z</dcterms:created>
  <dcterms:modified xsi:type="dcterms:W3CDTF">2026-09-14T01:31:25Z</dcterms:modified>
</cp:coreProperties>
</file>